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F158" i="3" l="1"/>
  <c r="F162" i="3"/>
  <c r="G179" i="3" l="1"/>
  <c r="G183" i="3"/>
  <c r="K45" i="3"/>
  <c r="K42" i="3"/>
  <c r="K40" i="3"/>
  <c r="K37" i="3"/>
  <c r="K36" i="3"/>
  <c r="K35" i="3"/>
  <c r="K34" i="3"/>
  <c r="K32" i="3"/>
  <c r="K31" i="3"/>
  <c r="K30" i="3"/>
  <c r="K29" i="3"/>
  <c r="K27" i="3"/>
  <c r="K26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G211" i="3"/>
  <c r="G215" i="3" s="1"/>
  <c r="G207" i="3"/>
  <c r="G195" i="3"/>
  <c r="G186" i="3"/>
  <c r="G180" i="3"/>
  <c r="G177" i="3"/>
  <c r="G173" i="3"/>
  <c r="G169" i="3"/>
  <c r="G164" i="3"/>
  <c r="G156" i="3"/>
  <c r="G110" i="3"/>
  <c r="G45" i="3"/>
  <c r="G46" i="3" s="1"/>
  <c r="G42" i="3"/>
  <c r="G40" i="3"/>
  <c r="G37" i="3"/>
  <c r="G36" i="3"/>
  <c r="G35" i="3"/>
  <c r="G34" i="3"/>
  <c r="G32" i="3"/>
  <c r="G3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43" i="3" l="1"/>
  <c r="G38" i="3"/>
  <c r="G216" i="3"/>
  <c r="G217" i="3" s="1"/>
  <c r="G158" i="2"/>
  <c r="G159" i="2" s="1"/>
  <c r="G45" i="2"/>
  <c r="G46" i="2" s="1"/>
  <c r="G42" i="2"/>
  <c r="G40" i="2"/>
  <c r="G37" i="2"/>
  <c r="G36" i="2"/>
  <c r="G35" i="2"/>
  <c r="G34" i="2"/>
  <c r="G32" i="2"/>
  <c r="G31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7" i="2"/>
  <c r="G38" i="2" s="1"/>
  <c r="F210" i="2"/>
  <c r="G207" i="2"/>
  <c r="G195" i="2"/>
  <c r="G186" i="2"/>
  <c r="G180" i="2"/>
  <c r="G177" i="2"/>
  <c r="G173" i="2"/>
  <c r="G169" i="2"/>
  <c r="G164" i="2"/>
  <c r="G156" i="2"/>
  <c r="G110" i="2"/>
  <c r="G43" i="2" l="1"/>
  <c r="G208" i="2" s="1"/>
  <c r="G210" i="2" s="1"/>
  <c r="H210" i="2" s="1"/>
  <c r="G211" i="2"/>
  <c r="G206" i="1"/>
  <c r="G194" i="1"/>
  <c r="G185" i="1"/>
  <c r="G179" i="1"/>
  <c r="G176" i="1"/>
  <c r="G172" i="1"/>
  <c r="G168" i="1"/>
  <c r="G163" i="1"/>
  <c r="G158" i="1"/>
  <c r="G155" i="1"/>
  <c r="G109" i="1"/>
  <c r="G45" i="1"/>
  <c r="G42" i="1"/>
  <c r="G37" i="1"/>
  <c r="G215" i="2" l="1"/>
  <c r="G213" i="2"/>
  <c r="G216" i="2"/>
  <c r="G207" i="1"/>
  <c r="G217" i="2" l="1"/>
  <c r="H213" i="2"/>
  <c r="G159" i="3" l="1"/>
  <c r="G208" i="3" s="1"/>
  <c r="H213" i="3" l="1"/>
  <c r="G210" i="3"/>
  <c r="H210" i="3" s="1"/>
  <c r="G213" i="3"/>
</calcChain>
</file>

<file path=xl/sharedStrings.xml><?xml version="1.0" encoding="utf-8"?>
<sst xmlns="http://schemas.openxmlformats.org/spreadsheetml/2006/main" count="1923" uniqueCount="256">
  <si>
    <t>Задонский пр., д.24,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</si>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</sst>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0" xfId="0" applyFont="1" applyFill="1"/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opLeftCell="B1" zoomScaleNormal="100" workbookViewId="0">
      <selection activeCell="I6" sqref="I6"/>
    </sheetView>
  </sheetViews>
  <sheetFormatPr defaultRowHeight="11.25" x14ac:dyDescent="0.2"/>
  <cols>
    <col min="1" max="1" width="58.28515625" style="3" customWidth="1"/>
    <col min="2" max="2" width="11" style="3" customWidth="1"/>
    <col min="3" max="3" width="13.7109375" style="3" customWidth="1"/>
    <col min="4" max="4" width="5.85546875" style="3" customWidth="1"/>
    <col min="5" max="7" width="9.140625" style="3"/>
    <col min="8" max="8" width="13.28515625" style="3" customWidth="1"/>
    <col min="9" max="9" width="16.5703125" style="4" customWidth="1"/>
    <col min="10" max="16384" width="9.140625" style="3"/>
  </cols>
  <sheetData>
    <row r="1" spans="1:9" s="1" customFormat="1" ht="24.75" customHeight="1" x14ac:dyDescent="0.25">
      <c r="A1" s="28" t="s">
        <v>240</v>
      </c>
      <c r="B1" s="28"/>
      <c r="C1" s="28"/>
      <c r="D1" s="28"/>
      <c r="E1" s="28"/>
      <c r="F1" s="28"/>
      <c r="G1" s="28"/>
      <c r="I1" s="2"/>
    </row>
    <row r="2" spans="1:9" ht="11.25" customHeight="1" x14ac:dyDescent="0.2"/>
    <row r="3" spans="1:9" ht="24.75" customHeight="1" x14ac:dyDescent="0.2">
      <c r="A3" s="29" t="s">
        <v>0</v>
      </c>
      <c r="B3" s="29"/>
    </row>
    <row r="4" spans="1:9" ht="11.25" customHeight="1" x14ac:dyDescent="0.2">
      <c r="A4" s="10" t="s">
        <v>1</v>
      </c>
      <c r="B4" s="30" t="s">
        <v>2</v>
      </c>
      <c r="C4" s="31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3"/>
    </row>
    <row r="5" spans="1:9" ht="11.25" customHeight="1" x14ac:dyDescent="0.2">
      <c r="A5" s="25" t="s">
        <v>8</v>
      </c>
      <c r="B5" s="26"/>
      <c r="C5" s="26"/>
      <c r="D5" s="26"/>
      <c r="E5" s="26"/>
      <c r="F5" s="26"/>
      <c r="G5" s="26"/>
      <c r="H5" s="27"/>
      <c r="I5" s="3"/>
    </row>
    <row r="6" spans="1:9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213.3</v>
      </c>
      <c r="F6" s="5">
        <v>2.2799999999999998</v>
      </c>
      <c r="G6" s="5">
        <v>145.411</v>
      </c>
      <c r="H6" s="5" t="s">
        <v>12</v>
      </c>
      <c r="I6" s="3"/>
    </row>
    <row r="7" spans="1:9" x14ac:dyDescent="0.2">
      <c r="A7" s="5" t="s">
        <v>13</v>
      </c>
      <c r="B7" s="5">
        <v>1</v>
      </c>
      <c r="C7" s="5" t="s">
        <v>14</v>
      </c>
      <c r="D7" s="5" t="s">
        <v>11</v>
      </c>
      <c r="E7" s="5">
        <v>1066.7</v>
      </c>
      <c r="F7" s="5">
        <v>1.99</v>
      </c>
      <c r="G7" s="5">
        <v>110.38200000000001</v>
      </c>
      <c r="H7" s="5" t="s">
        <v>15</v>
      </c>
      <c r="I7" s="3"/>
    </row>
    <row r="8" spans="1:9" x14ac:dyDescent="0.2">
      <c r="A8" s="5" t="s">
        <v>16</v>
      </c>
      <c r="B8" s="5">
        <v>299</v>
      </c>
      <c r="C8" s="5" t="s">
        <v>10</v>
      </c>
      <c r="D8" s="5" t="s">
        <v>11</v>
      </c>
      <c r="E8" s="5">
        <v>36</v>
      </c>
      <c r="F8" s="5">
        <v>3.08</v>
      </c>
      <c r="G8" s="5">
        <v>33.152999999999999</v>
      </c>
      <c r="H8" s="5" t="s">
        <v>15</v>
      </c>
      <c r="I8" s="3"/>
    </row>
    <row r="9" spans="1:9" x14ac:dyDescent="0.2">
      <c r="A9" s="5" t="s">
        <v>17</v>
      </c>
      <c r="B9" s="5">
        <v>1</v>
      </c>
      <c r="C9" s="5" t="s">
        <v>14</v>
      </c>
      <c r="D9" s="5" t="s">
        <v>18</v>
      </c>
      <c r="E9" s="5">
        <v>36</v>
      </c>
      <c r="F9" s="5">
        <v>19.63</v>
      </c>
      <c r="G9" s="5">
        <v>36.747</v>
      </c>
      <c r="H9" s="5" t="s">
        <v>12</v>
      </c>
      <c r="I9" s="3"/>
    </row>
    <row r="10" spans="1:9" x14ac:dyDescent="0.2">
      <c r="A10" s="5" t="s">
        <v>19</v>
      </c>
      <c r="B10" s="5">
        <v>299</v>
      </c>
      <c r="C10" s="5" t="s">
        <v>10</v>
      </c>
      <c r="D10" s="5" t="s">
        <v>11</v>
      </c>
      <c r="E10" s="5">
        <v>9</v>
      </c>
      <c r="F10" s="5">
        <v>4.34</v>
      </c>
      <c r="G10" s="5">
        <v>11.679</v>
      </c>
      <c r="H10" s="5" t="s">
        <v>12</v>
      </c>
      <c r="I10" s="3"/>
    </row>
    <row r="11" spans="1:9" x14ac:dyDescent="0.2">
      <c r="A11" s="5" t="s">
        <v>20</v>
      </c>
      <c r="B11" s="5">
        <v>1</v>
      </c>
      <c r="C11" s="5" t="s">
        <v>14</v>
      </c>
      <c r="D11" s="5" t="s">
        <v>11</v>
      </c>
      <c r="E11" s="5">
        <v>0</v>
      </c>
      <c r="F11" s="5">
        <v>0</v>
      </c>
      <c r="G11" s="5">
        <v>0</v>
      </c>
      <c r="H11" s="5" t="s">
        <v>21</v>
      </c>
      <c r="I11" s="3"/>
    </row>
    <row r="12" spans="1:9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50</v>
      </c>
      <c r="F12" s="5">
        <v>8.3699999999999992</v>
      </c>
      <c r="G12" s="5">
        <v>0.41899999999999998</v>
      </c>
      <c r="H12" s="5" t="s">
        <v>23</v>
      </c>
      <c r="I12" s="3"/>
    </row>
    <row r="13" spans="1:9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9110</v>
      </c>
      <c r="F13" s="5">
        <v>2.78</v>
      </c>
      <c r="G13" s="5">
        <v>25.326000000000001</v>
      </c>
      <c r="H13" s="5" t="s">
        <v>23</v>
      </c>
      <c r="I13" s="3"/>
    </row>
    <row r="14" spans="1:9" x14ac:dyDescent="0.2">
      <c r="A14" s="5" t="s">
        <v>25</v>
      </c>
      <c r="B14" s="5">
        <v>1</v>
      </c>
      <c r="C14" s="5" t="s">
        <v>10</v>
      </c>
      <c r="D14" s="5" t="s">
        <v>18</v>
      </c>
      <c r="E14" s="5">
        <v>258</v>
      </c>
      <c r="F14" s="5">
        <v>1.73</v>
      </c>
      <c r="G14" s="5">
        <v>0.44600000000000001</v>
      </c>
      <c r="H14" s="5" t="s">
        <v>23</v>
      </c>
      <c r="I14" s="3"/>
    </row>
    <row r="15" spans="1:9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162</v>
      </c>
      <c r="F15" s="5">
        <v>4.0599999999999996</v>
      </c>
      <c r="G15" s="5">
        <v>0.65800000000000003</v>
      </c>
      <c r="H15" s="5" t="s">
        <v>23</v>
      </c>
      <c r="I15" s="3"/>
    </row>
    <row r="16" spans="1:9" x14ac:dyDescent="0.2">
      <c r="A16" s="5" t="s">
        <v>27</v>
      </c>
      <c r="B16" s="5">
        <v>2</v>
      </c>
      <c r="C16" s="5" t="s">
        <v>10</v>
      </c>
      <c r="D16" s="5" t="s">
        <v>11</v>
      </c>
      <c r="E16" s="5">
        <v>19.100000000000001</v>
      </c>
      <c r="F16" s="5">
        <v>4.04</v>
      </c>
      <c r="G16" s="5">
        <v>0.154</v>
      </c>
      <c r="H16" s="5" t="s">
        <v>28</v>
      </c>
      <c r="I16" s="3"/>
    </row>
    <row r="17" spans="1:9" x14ac:dyDescent="0.2">
      <c r="A17" s="5" t="s">
        <v>29</v>
      </c>
      <c r="B17" s="5">
        <v>1</v>
      </c>
      <c r="C17" s="5" t="s">
        <v>10</v>
      </c>
      <c r="D17" s="5" t="s">
        <v>18</v>
      </c>
      <c r="E17" s="5">
        <v>0</v>
      </c>
      <c r="F17" s="5">
        <v>0</v>
      </c>
      <c r="G17" s="5">
        <v>0</v>
      </c>
      <c r="H17" s="5" t="s">
        <v>23</v>
      </c>
      <c r="I17" s="3"/>
    </row>
    <row r="18" spans="1:9" x14ac:dyDescent="0.2">
      <c r="A18" s="5" t="s">
        <v>30</v>
      </c>
      <c r="B18" s="5">
        <v>1</v>
      </c>
      <c r="C18" s="5" t="s">
        <v>10</v>
      </c>
      <c r="D18" s="5" t="s">
        <v>11</v>
      </c>
      <c r="E18" s="5">
        <v>0</v>
      </c>
      <c r="F18" s="5">
        <v>0</v>
      </c>
      <c r="G18" s="5">
        <v>0</v>
      </c>
      <c r="H18" s="5" t="s">
        <v>23</v>
      </c>
      <c r="I18" s="3"/>
    </row>
    <row r="19" spans="1:9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46.7</v>
      </c>
      <c r="F19" s="5">
        <v>2.4900000000000002</v>
      </c>
      <c r="G19" s="5">
        <v>0.11600000000000001</v>
      </c>
      <c r="H19" s="5" t="s">
        <v>23</v>
      </c>
      <c r="I19" s="3"/>
    </row>
    <row r="20" spans="1:9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593.1</v>
      </c>
      <c r="F20" s="5">
        <v>5.0199999999999996</v>
      </c>
      <c r="G20" s="5">
        <v>2.9769999999999999</v>
      </c>
      <c r="H20" s="5" t="s">
        <v>28</v>
      </c>
      <c r="I20" s="3"/>
    </row>
    <row r="21" spans="1:9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46.7</v>
      </c>
      <c r="F21" s="5">
        <v>2.4900000000000002</v>
      </c>
      <c r="G21" s="5">
        <v>0.11600000000000001</v>
      </c>
      <c r="H21" s="5" t="s">
        <v>23</v>
      </c>
      <c r="I21" s="3"/>
    </row>
    <row r="22" spans="1:9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10.8</v>
      </c>
      <c r="F22" s="5">
        <v>2.02</v>
      </c>
      <c r="G22" s="5">
        <v>2.1999999999999999E-2</v>
      </c>
      <c r="H22" s="5" t="s">
        <v>23</v>
      </c>
      <c r="I22" s="3"/>
    </row>
    <row r="23" spans="1:9" x14ac:dyDescent="0.2">
      <c r="A23" s="5" t="s">
        <v>35</v>
      </c>
      <c r="B23" s="5">
        <v>2</v>
      </c>
      <c r="C23" s="5" t="s">
        <v>10</v>
      </c>
      <c r="D23" s="5" t="s">
        <v>11</v>
      </c>
      <c r="E23" s="5">
        <v>1372</v>
      </c>
      <c r="F23" s="5">
        <v>2.0299999999999998</v>
      </c>
      <c r="G23" s="5">
        <v>5.57</v>
      </c>
      <c r="H23" s="5" t="s">
        <v>28</v>
      </c>
      <c r="I23" s="3"/>
    </row>
    <row r="24" spans="1:9" ht="11.25" customHeight="1" x14ac:dyDescent="0.2">
      <c r="A24" s="9" t="s">
        <v>36</v>
      </c>
      <c r="B24" s="9"/>
      <c r="C24" s="9"/>
      <c r="D24" s="9"/>
      <c r="E24" s="9"/>
      <c r="F24" s="9"/>
      <c r="G24" s="9"/>
      <c r="H24" s="9"/>
      <c r="I24" s="3"/>
    </row>
    <row r="25" spans="1:9" ht="11.25" customHeight="1" x14ac:dyDescent="0.2">
      <c r="A25" s="5" t="s">
        <v>37</v>
      </c>
      <c r="B25" s="5">
        <v>5</v>
      </c>
      <c r="C25" s="5" t="s">
        <v>38</v>
      </c>
      <c r="D25" s="5" t="s">
        <v>39</v>
      </c>
      <c r="E25" s="5">
        <v>0</v>
      </c>
      <c r="F25" s="5">
        <v>0</v>
      </c>
      <c r="G25" s="5">
        <v>0</v>
      </c>
      <c r="H25" s="5" t="s">
        <v>40</v>
      </c>
      <c r="I25" s="3"/>
    </row>
    <row r="26" spans="1:9" ht="11.25" customHeight="1" x14ac:dyDescent="0.2">
      <c r="A26" s="5" t="s">
        <v>41</v>
      </c>
      <c r="B26" s="5">
        <v>5</v>
      </c>
      <c r="C26" s="5" t="s">
        <v>38</v>
      </c>
      <c r="D26" s="5" t="s">
        <v>18</v>
      </c>
      <c r="E26" s="5">
        <v>0</v>
      </c>
      <c r="F26" s="5">
        <v>0</v>
      </c>
      <c r="G26" s="5">
        <v>0</v>
      </c>
      <c r="H26" s="5" t="s">
        <v>40</v>
      </c>
      <c r="I26" s="3"/>
    </row>
    <row r="27" spans="1:9" ht="11.25" customHeight="1" x14ac:dyDescent="0.2">
      <c r="A27" s="9" t="s">
        <v>42</v>
      </c>
      <c r="B27" s="9"/>
      <c r="C27" s="9"/>
      <c r="D27" s="9"/>
      <c r="E27" s="9"/>
      <c r="F27" s="9"/>
      <c r="G27" s="9"/>
      <c r="H27" s="9"/>
      <c r="I27" s="3"/>
    </row>
    <row r="28" spans="1:9" ht="11.25" customHeight="1" x14ac:dyDescent="0.2">
      <c r="A28" s="5" t="s">
        <v>43</v>
      </c>
      <c r="B28" s="5">
        <v>3</v>
      </c>
      <c r="C28" s="5" t="s">
        <v>44</v>
      </c>
      <c r="D28" s="5" t="s">
        <v>45</v>
      </c>
      <c r="E28" s="5">
        <v>0</v>
      </c>
      <c r="F28" s="5">
        <v>0</v>
      </c>
      <c r="G28" s="5">
        <v>20.89</v>
      </c>
      <c r="H28" s="5" t="s">
        <v>46</v>
      </c>
      <c r="I28" s="3"/>
    </row>
    <row r="29" spans="1:9" ht="11.25" customHeight="1" x14ac:dyDescent="0.2">
      <c r="A29" s="5" t="s">
        <v>47</v>
      </c>
      <c r="B29" s="5">
        <v>1</v>
      </c>
      <c r="C29" s="5" t="s">
        <v>38</v>
      </c>
      <c r="D29" s="5" t="s">
        <v>45</v>
      </c>
      <c r="E29" s="5">
        <v>0</v>
      </c>
      <c r="F29" s="5">
        <v>0</v>
      </c>
      <c r="G29" s="5">
        <v>0</v>
      </c>
      <c r="H29" s="5" t="s">
        <v>48</v>
      </c>
      <c r="I29" s="3"/>
    </row>
    <row r="30" spans="1:9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769</v>
      </c>
      <c r="F30" s="5">
        <v>1.67</v>
      </c>
      <c r="G30" s="5">
        <v>1.284</v>
      </c>
      <c r="H30" s="5" t="s">
        <v>23</v>
      </c>
      <c r="I30" s="3"/>
    </row>
    <row r="31" spans="1:9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861</v>
      </c>
      <c r="F31" s="5">
        <v>1.67</v>
      </c>
      <c r="G31" s="5">
        <v>1.4379999999999999</v>
      </c>
      <c r="H31" s="5" t="s">
        <v>23</v>
      </c>
      <c r="I31" s="3"/>
    </row>
    <row r="32" spans="1:9" ht="11.25" customHeight="1" x14ac:dyDescent="0.2">
      <c r="A32" s="9" t="s">
        <v>51</v>
      </c>
      <c r="B32" s="9"/>
      <c r="C32" s="9"/>
      <c r="D32" s="9"/>
      <c r="E32" s="9"/>
      <c r="F32" s="9"/>
      <c r="G32" s="9"/>
      <c r="H32" s="9"/>
      <c r="I32" s="3"/>
    </row>
    <row r="33" spans="1:9" ht="11.25" customHeight="1" x14ac:dyDescent="0.2">
      <c r="A33" s="5" t="s">
        <v>52</v>
      </c>
      <c r="B33" s="5">
        <v>1</v>
      </c>
      <c r="C33" s="5" t="s">
        <v>53</v>
      </c>
      <c r="D33" s="5" t="s">
        <v>45</v>
      </c>
      <c r="E33" s="5">
        <v>30.6</v>
      </c>
      <c r="F33" s="5">
        <v>8.2899999999999991</v>
      </c>
      <c r="G33" s="5">
        <v>92.590999999999994</v>
      </c>
      <c r="H33" s="5"/>
      <c r="I33" s="3"/>
    </row>
    <row r="34" spans="1:9" ht="11.25" customHeight="1" x14ac:dyDescent="0.2">
      <c r="A34" s="5" t="s">
        <v>54</v>
      </c>
      <c r="B34" s="5">
        <v>2</v>
      </c>
      <c r="C34" s="5" t="s">
        <v>55</v>
      </c>
      <c r="D34" s="5" t="s">
        <v>45</v>
      </c>
      <c r="E34" s="5">
        <v>77</v>
      </c>
      <c r="F34" s="5">
        <v>3.59</v>
      </c>
      <c r="G34" s="5">
        <v>6.6340000000000003</v>
      </c>
      <c r="H34" s="5"/>
      <c r="I34" s="3"/>
    </row>
    <row r="35" spans="1:9" ht="11.25" customHeight="1" x14ac:dyDescent="0.2">
      <c r="A35" s="5" t="s">
        <v>56</v>
      </c>
      <c r="B35" s="5">
        <v>1</v>
      </c>
      <c r="C35" s="5" t="s">
        <v>55</v>
      </c>
      <c r="D35" s="5" t="s">
        <v>45</v>
      </c>
      <c r="E35" s="5">
        <v>213.3</v>
      </c>
      <c r="F35" s="5">
        <v>3.23</v>
      </c>
      <c r="G35" s="5">
        <v>8.2680000000000007</v>
      </c>
      <c r="H35" s="5"/>
      <c r="I35" s="3"/>
    </row>
    <row r="36" spans="1:9" ht="11.25" customHeight="1" x14ac:dyDescent="0.2">
      <c r="A36" s="5" t="s">
        <v>57</v>
      </c>
      <c r="B36" s="5">
        <v>1</v>
      </c>
      <c r="C36" s="5" t="s">
        <v>55</v>
      </c>
      <c r="D36" s="5" t="s">
        <v>45</v>
      </c>
      <c r="E36" s="5">
        <v>1066.7</v>
      </c>
      <c r="F36" s="5">
        <v>2.54</v>
      </c>
      <c r="G36" s="5">
        <v>32.512999999999998</v>
      </c>
      <c r="H36" s="5"/>
      <c r="I36" s="3"/>
    </row>
    <row r="37" spans="1:9" ht="11.25" customHeight="1" x14ac:dyDescent="0.2">
      <c r="A37" s="25" t="s">
        <v>58</v>
      </c>
      <c r="B37" s="26"/>
      <c r="C37" s="26"/>
      <c r="D37" s="26"/>
      <c r="E37" s="26"/>
      <c r="F37" s="27"/>
      <c r="G37" s="6">
        <f>SUM(G6:G36)</f>
        <v>536.79399999999998</v>
      </c>
      <c r="H37" s="5"/>
      <c r="I37" s="3"/>
    </row>
    <row r="38" spans="1:9" ht="11.25" customHeight="1" x14ac:dyDescent="0.2">
      <c r="A38" s="11" t="s">
        <v>59</v>
      </c>
      <c r="B38" s="12"/>
      <c r="C38" s="12"/>
      <c r="D38" s="12"/>
      <c r="E38" s="12"/>
      <c r="F38" s="12"/>
      <c r="G38" s="12"/>
      <c r="H38" s="13"/>
      <c r="I38" s="3"/>
    </row>
    <row r="39" spans="1:9" ht="11.25" customHeight="1" x14ac:dyDescent="0.2">
      <c r="A39" s="5" t="s">
        <v>60</v>
      </c>
      <c r="B39" s="5">
        <v>1</v>
      </c>
      <c r="C39" s="5" t="s">
        <v>53</v>
      </c>
      <c r="D39" s="5" t="s">
        <v>61</v>
      </c>
      <c r="E39" s="5">
        <v>2.5</v>
      </c>
      <c r="F39" s="5">
        <v>216.95</v>
      </c>
      <c r="G39" s="5">
        <v>197.96700000000001</v>
      </c>
      <c r="H39" s="5" t="s">
        <v>12</v>
      </c>
      <c r="I39" s="3"/>
    </row>
    <row r="40" spans="1:9" ht="11.25" customHeight="1" x14ac:dyDescent="0.2">
      <c r="A40" s="9" t="s">
        <v>51</v>
      </c>
      <c r="B40" s="9"/>
      <c r="C40" s="9"/>
      <c r="D40" s="9"/>
      <c r="E40" s="9"/>
      <c r="F40" s="9"/>
      <c r="G40" s="9"/>
      <c r="H40" s="9"/>
      <c r="I40" s="3"/>
    </row>
    <row r="41" spans="1:9" ht="11.25" customHeight="1" x14ac:dyDescent="0.2">
      <c r="A41" s="5" t="s">
        <v>62</v>
      </c>
      <c r="B41" s="5">
        <v>1</v>
      </c>
      <c r="C41" s="5" t="s">
        <v>53</v>
      </c>
      <c r="D41" s="5" t="s">
        <v>45</v>
      </c>
      <c r="E41" s="5">
        <v>2.5</v>
      </c>
      <c r="F41" s="5">
        <v>228.19</v>
      </c>
      <c r="G41" s="5">
        <v>208.22300000000001</v>
      </c>
      <c r="H41" s="5"/>
      <c r="I41" s="3"/>
    </row>
    <row r="42" spans="1:9" ht="11.25" customHeight="1" x14ac:dyDescent="0.2">
      <c r="A42" s="9" t="s">
        <v>63</v>
      </c>
      <c r="B42" s="9"/>
      <c r="C42" s="9"/>
      <c r="D42" s="9"/>
      <c r="E42" s="9"/>
      <c r="F42" s="9"/>
      <c r="G42" s="6">
        <f>SUM(G39:G41)</f>
        <v>406.19000000000005</v>
      </c>
      <c r="H42" s="5"/>
      <c r="I42" s="3"/>
    </row>
    <row r="43" spans="1:9" ht="11.25" customHeight="1" x14ac:dyDescent="0.2">
      <c r="A43" s="25" t="s">
        <v>64</v>
      </c>
      <c r="B43" s="26"/>
      <c r="C43" s="26"/>
      <c r="D43" s="26"/>
      <c r="E43" s="26"/>
      <c r="F43" s="26"/>
      <c r="G43" s="26"/>
      <c r="H43" s="27"/>
      <c r="I43" s="3"/>
    </row>
    <row r="44" spans="1:9" ht="11.25" customHeight="1" x14ac:dyDescent="0.2">
      <c r="A44" s="5" t="s">
        <v>65</v>
      </c>
      <c r="B44" s="5">
        <v>1</v>
      </c>
      <c r="C44" s="5" t="s">
        <v>66</v>
      </c>
      <c r="D44" s="5" t="s">
        <v>61</v>
      </c>
      <c r="E44" s="5">
        <v>23.8</v>
      </c>
      <c r="F44" s="5">
        <v>6.46</v>
      </c>
      <c r="G44" s="5">
        <v>154.01</v>
      </c>
      <c r="H44" s="5"/>
      <c r="I44" s="3"/>
    </row>
    <row r="45" spans="1:9" ht="11.25" customHeight="1" x14ac:dyDescent="0.2">
      <c r="A45" s="25" t="s">
        <v>67</v>
      </c>
      <c r="B45" s="26"/>
      <c r="C45" s="26"/>
      <c r="D45" s="26"/>
      <c r="E45" s="26"/>
      <c r="F45" s="27"/>
      <c r="G45" s="6">
        <f>SUM(G44)</f>
        <v>154.01</v>
      </c>
      <c r="H45" s="5"/>
      <c r="I45" s="3"/>
    </row>
    <row r="46" spans="1:9" ht="11.25" customHeight="1" x14ac:dyDescent="0.2">
      <c r="A46" s="25" t="s">
        <v>68</v>
      </c>
      <c r="B46" s="26"/>
      <c r="C46" s="26"/>
      <c r="D46" s="26"/>
      <c r="E46" s="26"/>
      <c r="F46" s="26"/>
      <c r="G46" s="26"/>
      <c r="H46" s="27"/>
      <c r="I46" s="3"/>
    </row>
    <row r="47" spans="1:9" ht="11.25" customHeight="1" x14ac:dyDescent="0.2">
      <c r="A47" s="11" t="s">
        <v>69</v>
      </c>
      <c r="B47" s="12"/>
      <c r="C47" s="12"/>
      <c r="D47" s="12"/>
      <c r="E47" s="12"/>
      <c r="F47" s="12"/>
      <c r="G47" s="12"/>
      <c r="H47" s="13"/>
      <c r="I47" s="3"/>
    </row>
    <row r="48" spans="1:9" ht="11.25" customHeight="1" x14ac:dyDescent="0.2">
      <c r="A48" s="25" t="s">
        <v>70</v>
      </c>
      <c r="B48" s="26"/>
      <c r="C48" s="26"/>
      <c r="D48" s="26"/>
      <c r="E48" s="26"/>
      <c r="F48" s="26"/>
      <c r="G48" s="27"/>
      <c r="H48" s="5"/>
      <c r="I48" s="3"/>
    </row>
    <row r="49" spans="1:9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  <c r="I49" s="3"/>
    </row>
    <row r="50" spans="1:9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  <c r="I50" s="3"/>
    </row>
    <row r="51" spans="1:9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  <c r="I51" s="3"/>
    </row>
    <row r="52" spans="1:9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  <c r="I52" s="3"/>
    </row>
    <row r="53" spans="1:9" ht="11.25" customHeight="1" x14ac:dyDescent="0.2">
      <c r="A53" s="11" t="s">
        <v>78</v>
      </c>
      <c r="B53" s="12"/>
      <c r="C53" s="12"/>
      <c r="D53" s="12"/>
      <c r="E53" s="12"/>
      <c r="F53" s="12"/>
      <c r="G53" s="12"/>
      <c r="H53" s="13"/>
      <c r="I53" s="3"/>
    </row>
    <row r="54" spans="1:9" ht="11.25" customHeight="1" x14ac:dyDescent="0.2">
      <c r="A54" s="5" t="s">
        <v>79</v>
      </c>
      <c r="B54" s="5">
        <v>1</v>
      </c>
      <c r="C54" s="5" t="s">
        <v>72</v>
      </c>
      <c r="D54" s="5" t="s">
        <v>39</v>
      </c>
      <c r="E54" s="5">
        <v>0</v>
      </c>
      <c r="F54" s="5">
        <v>0</v>
      </c>
      <c r="G54" s="5">
        <v>59.5</v>
      </c>
      <c r="H54" s="5" t="s">
        <v>74</v>
      </c>
      <c r="I54" s="3"/>
    </row>
    <row r="55" spans="1:9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  <c r="I55" s="3"/>
    </row>
    <row r="56" spans="1:9" ht="11.25" customHeight="1" x14ac:dyDescent="0.2">
      <c r="A56" s="5" t="s">
        <v>81</v>
      </c>
      <c r="B56" s="5">
        <v>1</v>
      </c>
      <c r="C56" s="5" t="s">
        <v>72</v>
      </c>
      <c r="D56" s="5" t="s">
        <v>45</v>
      </c>
      <c r="E56" s="5">
        <v>0</v>
      </c>
      <c r="F56" s="5">
        <v>0</v>
      </c>
      <c r="G56" s="5">
        <v>0</v>
      </c>
      <c r="H56" s="5" t="s">
        <v>74</v>
      </c>
      <c r="I56" s="3"/>
    </row>
    <row r="57" spans="1:9" ht="11.25" customHeight="1" x14ac:dyDescent="0.2">
      <c r="A57" s="5" t="s">
        <v>82</v>
      </c>
      <c r="B57" s="5">
        <v>1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  <c r="I57" s="3"/>
    </row>
    <row r="58" spans="1:9" ht="11.25" customHeight="1" x14ac:dyDescent="0.2">
      <c r="A58" s="5" t="s">
        <v>84</v>
      </c>
      <c r="B58" s="5">
        <v>1</v>
      </c>
      <c r="C58" s="5" t="s">
        <v>72</v>
      </c>
      <c r="D58" s="5" t="s">
        <v>45</v>
      </c>
      <c r="E58" s="5">
        <v>0</v>
      </c>
      <c r="F58" s="5">
        <v>0</v>
      </c>
      <c r="G58" s="5">
        <v>0</v>
      </c>
      <c r="H58" s="5" t="s">
        <v>74</v>
      </c>
      <c r="I58" s="3"/>
    </row>
    <row r="59" spans="1:9" ht="11.25" customHeight="1" x14ac:dyDescent="0.2">
      <c r="A59" s="5" t="s">
        <v>85</v>
      </c>
      <c r="B59" s="5">
        <v>1</v>
      </c>
      <c r="C59" s="5" t="s">
        <v>72</v>
      </c>
      <c r="D59" s="5" t="s">
        <v>39</v>
      </c>
      <c r="E59" s="5">
        <v>0</v>
      </c>
      <c r="F59" s="5">
        <v>0</v>
      </c>
      <c r="G59" s="5">
        <v>0</v>
      </c>
      <c r="H59" s="5" t="s">
        <v>74</v>
      </c>
      <c r="I59" s="3"/>
    </row>
    <row r="60" spans="1:9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  <c r="I60" s="3"/>
    </row>
    <row r="61" spans="1:9" ht="11.25" customHeight="1" x14ac:dyDescent="0.2">
      <c r="A61" s="5" t="s">
        <v>87</v>
      </c>
      <c r="B61" s="5">
        <v>1</v>
      </c>
      <c r="C61" s="5" t="s">
        <v>72</v>
      </c>
      <c r="D61" s="5" t="s">
        <v>45</v>
      </c>
      <c r="E61" s="5">
        <v>0</v>
      </c>
      <c r="F61" s="5">
        <v>0</v>
      </c>
      <c r="G61" s="5">
        <v>0</v>
      </c>
      <c r="H61" s="5" t="s">
        <v>74</v>
      </c>
      <c r="I61" s="3"/>
    </row>
    <row r="62" spans="1:9" ht="11.25" customHeight="1" x14ac:dyDescent="0.2">
      <c r="A62" s="5" t="s">
        <v>88</v>
      </c>
      <c r="B62" s="5">
        <v>1</v>
      </c>
      <c r="C62" s="5" t="s">
        <v>83</v>
      </c>
      <c r="D62" s="5" t="s">
        <v>18</v>
      </c>
      <c r="E62" s="5">
        <v>0</v>
      </c>
      <c r="F62" s="5">
        <v>0</v>
      </c>
      <c r="G62" s="5">
        <v>4.91</v>
      </c>
      <c r="H62" s="5" t="s">
        <v>83</v>
      </c>
      <c r="I62" s="3"/>
    </row>
    <row r="63" spans="1:9" ht="11.25" customHeight="1" x14ac:dyDescent="0.2">
      <c r="A63" s="5" t="s">
        <v>89</v>
      </c>
      <c r="B63" s="5">
        <v>1</v>
      </c>
      <c r="C63" s="5" t="s">
        <v>72</v>
      </c>
      <c r="D63" s="5" t="s">
        <v>45</v>
      </c>
      <c r="E63" s="5">
        <v>0</v>
      </c>
      <c r="F63" s="5">
        <v>0</v>
      </c>
      <c r="G63" s="5">
        <v>0</v>
      </c>
      <c r="H63" s="5" t="s">
        <v>74</v>
      </c>
      <c r="I63" s="3"/>
    </row>
    <row r="64" spans="1:9" ht="11.25" customHeight="1" x14ac:dyDescent="0.2">
      <c r="A64" s="11" t="s">
        <v>90</v>
      </c>
      <c r="B64" s="12"/>
      <c r="C64" s="12"/>
      <c r="D64" s="12"/>
      <c r="E64" s="12"/>
      <c r="F64" s="12"/>
      <c r="G64" s="12"/>
      <c r="H64" s="13"/>
      <c r="I64" s="3"/>
    </row>
    <row r="65" spans="1:9" ht="11.25" customHeight="1" x14ac:dyDescent="0.2">
      <c r="A65" s="5" t="s">
        <v>91</v>
      </c>
      <c r="B65" s="5">
        <v>1</v>
      </c>
      <c r="C65" s="5" t="s">
        <v>72</v>
      </c>
      <c r="D65" s="5" t="s">
        <v>45</v>
      </c>
      <c r="E65" s="5">
        <v>0</v>
      </c>
      <c r="F65" s="5">
        <v>0</v>
      </c>
      <c r="G65" s="5">
        <v>0</v>
      </c>
      <c r="H65" s="5" t="s">
        <v>74</v>
      </c>
      <c r="I65" s="3"/>
    </row>
    <row r="66" spans="1:9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10.31</v>
      </c>
      <c r="H66" s="5" t="s">
        <v>74</v>
      </c>
      <c r="I66" s="3"/>
    </row>
    <row r="67" spans="1:9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9.33</v>
      </c>
      <c r="H67" s="5" t="s">
        <v>74</v>
      </c>
      <c r="I67" s="3"/>
    </row>
    <row r="68" spans="1:9" ht="11.25" customHeight="1" x14ac:dyDescent="0.2">
      <c r="A68" s="11" t="s">
        <v>94</v>
      </c>
      <c r="B68" s="12"/>
      <c r="C68" s="12"/>
      <c r="D68" s="12"/>
      <c r="E68" s="12"/>
      <c r="F68" s="12"/>
      <c r="G68" s="12"/>
      <c r="H68" s="13"/>
      <c r="I68" s="3"/>
    </row>
    <row r="69" spans="1:9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  <c r="I69" s="3"/>
    </row>
    <row r="70" spans="1:9" ht="11.25" customHeight="1" x14ac:dyDescent="0.2">
      <c r="A70" s="5" t="s">
        <v>97</v>
      </c>
      <c r="B70" s="5">
        <v>2</v>
      </c>
      <c r="C70" s="5" t="s">
        <v>72</v>
      </c>
      <c r="D70" s="5" t="s">
        <v>45</v>
      </c>
      <c r="E70" s="5">
        <v>0</v>
      </c>
      <c r="F70" s="5">
        <v>0</v>
      </c>
      <c r="G70" s="5">
        <v>0</v>
      </c>
      <c r="H70" s="5" t="s">
        <v>96</v>
      </c>
      <c r="I70" s="3"/>
    </row>
    <row r="71" spans="1:9" ht="11.25" customHeight="1" x14ac:dyDescent="0.2">
      <c r="A71" s="5" t="s">
        <v>98</v>
      </c>
      <c r="B71" s="5">
        <v>1</v>
      </c>
      <c r="C71" s="5" t="s">
        <v>72</v>
      </c>
      <c r="D71" s="5" t="s">
        <v>39</v>
      </c>
      <c r="E71" s="5">
        <v>0</v>
      </c>
      <c r="F71" s="5">
        <v>0</v>
      </c>
      <c r="G71" s="5">
        <v>0</v>
      </c>
      <c r="H71" s="5" t="s">
        <v>74</v>
      </c>
      <c r="I71" s="3"/>
    </row>
    <row r="72" spans="1:9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  <c r="I72" s="3"/>
    </row>
    <row r="73" spans="1:9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  <c r="I73" s="3"/>
    </row>
    <row r="74" spans="1:9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4.91</v>
      </c>
      <c r="H74" s="5" t="s">
        <v>74</v>
      </c>
      <c r="I74" s="3"/>
    </row>
    <row r="75" spans="1:9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19.64</v>
      </c>
      <c r="H75" s="5" t="s">
        <v>74</v>
      </c>
      <c r="I75" s="3"/>
    </row>
    <row r="76" spans="1:9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  <c r="I76" s="3"/>
    </row>
    <row r="77" spans="1:9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49.1</v>
      </c>
      <c r="H77" s="5" t="s">
        <v>74</v>
      </c>
      <c r="I77" s="3"/>
    </row>
    <row r="78" spans="1:9" ht="11.25" customHeight="1" x14ac:dyDescent="0.2">
      <c r="A78" s="30" t="s">
        <v>105</v>
      </c>
      <c r="B78" s="32"/>
      <c r="C78" s="32"/>
      <c r="D78" s="32"/>
      <c r="E78" s="32"/>
      <c r="F78" s="32"/>
      <c r="G78" s="12"/>
      <c r="H78" s="13"/>
      <c r="I78" s="3"/>
    </row>
    <row r="79" spans="1:9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4.71</v>
      </c>
      <c r="H79" s="5" t="s">
        <v>83</v>
      </c>
      <c r="I79" s="3"/>
    </row>
    <row r="80" spans="1:9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  <c r="I80" s="3"/>
    </row>
    <row r="81" spans="1:9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5.1100000000000003</v>
      </c>
      <c r="H81" s="5" t="s">
        <v>83</v>
      </c>
      <c r="I81" s="3"/>
    </row>
    <row r="82" spans="1:9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  <c r="I82" s="3"/>
    </row>
    <row r="83" spans="1:9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  <c r="I83" s="3"/>
    </row>
    <row r="84" spans="1:9" ht="11.25" customHeight="1" x14ac:dyDescent="0.2">
      <c r="A84" s="30" t="s">
        <v>111</v>
      </c>
      <c r="B84" s="32"/>
      <c r="C84" s="32"/>
      <c r="D84" s="32"/>
      <c r="E84" s="32"/>
      <c r="F84" s="32"/>
      <c r="G84" s="12"/>
      <c r="H84" s="13"/>
      <c r="I84" s="3"/>
    </row>
    <row r="85" spans="1:9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19.64</v>
      </c>
      <c r="H85" s="5" t="s">
        <v>74</v>
      </c>
      <c r="I85" s="3"/>
    </row>
    <row r="86" spans="1:9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  <c r="I86" s="3"/>
    </row>
    <row r="87" spans="1:9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  <c r="I87" s="3"/>
    </row>
    <row r="88" spans="1:9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  <c r="I88" s="3"/>
    </row>
    <row r="89" spans="1:9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  <c r="I89" s="3"/>
    </row>
    <row r="90" spans="1:9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  <c r="I90" s="3"/>
    </row>
    <row r="91" spans="1:9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49.1</v>
      </c>
      <c r="H91" s="5" t="s">
        <v>74</v>
      </c>
      <c r="I91" s="3"/>
    </row>
    <row r="92" spans="1:9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  <c r="I92" s="3"/>
    </row>
    <row r="93" spans="1:9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28.48</v>
      </c>
      <c r="H93" s="5" t="s">
        <v>74</v>
      </c>
      <c r="I93" s="3"/>
    </row>
    <row r="94" spans="1:9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  <c r="I94" s="3"/>
    </row>
    <row r="95" spans="1:9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  <c r="I95" s="3"/>
    </row>
    <row r="96" spans="1:9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30.44</v>
      </c>
      <c r="H96" s="5" t="s">
        <v>74</v>
      </c>
      <c r="I96" s="3"/>
    </row>
    <row r="97" spans="1:9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  <c r="I97" s="3"/>
    </row>
    <row r="98" spans="1:9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  <c r="I98" s="3"/>
    </row>
    <row r="99" spans="1:9" ht="11.25" customHeight="1" x14ac:dyDescent="0.2">
      <c r="A99" s="11" t="s">
        <v>126</v>
      </c>
      <c r="B99" s="12"/>
      <c r="C99" s="12"/>
      <c r="D99" s="12"/>
      <c r="E99" s="12"/>
      <c r="F99" s="12"/>
      <c r="G99" s="12"/>
      <c r="H99" s="13"/>
      <c r="I99" s="3"/>
    </row>
    <row r="100" spans="1:9" ht="11.25" customHeight="1" x14ac:dyDescent="0.2">
      <c r="A100" s="5" t="s">
        <v>127</v>
      </c>
      <c r="B100" s="5">
        <v>1</v>
      </c>
      <c r="C100" s="5" t="s">
        <v>128</v>
      </c>
      <c r="D100" s="5" t="s">
        <v>45</v>
      </c>
      <c r="E100" s="5">
        <v>0</v>
      </c>
      <c r="F100" s="5">
        <v>0</v>
      </c>
      <c r="G100" s="5">
        <v>5.2</v>
      </c>
      <c r="H100" s="5" t="s">
        <v>128</v>
      </c>
      <c r="I100" s="3"/>
    </row>
    <row r="101" spans="1:9" ht="11.25" customHeight="1" x14ac:dyDescent="0.2">
      <c r="A101" s="5" t="s">
        <v>129</v>
      </c>
      <c r="B101" s="5">
        <v>1</v>
      </c>
      <c r="C101" s="5" t="s">
        <v>128</v>
      </c>
      <c r="D101" s="5" t="s">
        <v>39</v>
      </c>
      <c r="E101" s="5">
        <v>0</v>
      </c>
      <c r="F101" s="5">
        <v>0</v>
      </c>
      <c r="G101" s="5">
        <v>4.62</v>
      </c>
      <c r="H101" s="5" t="s">
        <v>128</v>
      </c>
      <c r="I101" s="3"/>
    </row>
    <row r="102" spans="1:9" ht="11.25" customHeight="1" x14ac:dyDescent="0.2">
      <c r="A102" s="5" t="s">
        <v>130</v>
      </c>
      <c r="B102" s="5">
        <v>1</v>
      </c>
      <c r="C102" s="5" t="s">
        <v>128</v>
      </c>
      <c r="D102" s="5" t="s">
        <v>39</v>
      </c>
      <c r="E102" s="5">
        <v>0</v>
      </c>
      <c r="F102" s="5">
        <v>0</v>
      </c>
      <c r="G102" s="5">
        <v>9.82</v>
      </c>
      <c r="H102" s="5" t="s">
        <v>128</v>
      </c>
      <c r="I102" s="3"/>
    </row>
    <row r="103" spans="1:9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  <c r="I103" s="3"/>
    </row>
    <row r="104" spans="1:9" ht="11.25" customHeight="1" x14ac:dyDescent="0.2">
      <c r="A104" s="11" t="s">
        <v>51</v>
      </c>
      <c r="B104" s="12"/>
      <c r="C104" s="12"/>
      <c r="D104" s="12"/>
      <c r="E104" s="12"/>
      <c r="F104" s="12"/>
      <c r="G104" s="12"/>
      <c r="H104" s="13"/>
      <c r="I104" s="3"/>
    </row>
    <row r="105" spans="1:9" ht="11.25" customHeight="1" x14ac:dyDescent="0.2">
      <c r="A105" s="5" t="s">
        <v>132</v>
      </c>
      <c r="B105" s="5">
        <v>0</v>
      </c>
      <c r="C105" s="5" t="s">
        <v>53</v>
      </c>
      <c r="D105" s="5" t="s">
        <v>45</v>
      </c>
      <c r="E105" s="5">
        <v>0</v>
      </c>
      <c r="F105" s="5">
        <v>0</v>
      </c>
      <c r="G105" s="5">
        <v>0</v>
      </c>
      <c r="H105" s="5"/>
      <c r="I105" s="3"/>
    </row>
    <row r="106" spans="1:9" ht="11.25" customHeight="1" x14ac:dyDescent="0.2">
      <c r="A106" s="5" t="s">
        <v>133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0</v>
      </c>
      <c r="H106" s="5"/>
      <c r="I106" s="3"/>
    </row>
    <row r="107" spans="1:9" ht="11.25" customHeight="1" x14ac:dyDescent="0.2">
      <c r="A107" s="5" t="s">
        <v>134</v>
      </c>
      <c r="B107" s="5">
        <v>0</v>
      </c>
      <c r="C107" s="5" t="s">
        <v>66</v>
      </c>
      <c r="D107" s="5" t="s">
        <v>45</v>
      </c>
      <c r="E107" s="5">
        <v>0</v>
      </c>
      <c r="F107" s="5">
        <v>0</v>
      </c>
      <c r="G107" s="5">
        <v>98.19</v>
      </c>
      <c r="H107" s="5"/>
      <c r="I107" s="3"/>
    </row>
    <row r="108" spans="1:9" ht="11.25" customHeight="1" x14ac:dyDescent="0.2">
      <c r="A108" s="5" t="s">
        <v>135</v>
      </c>
      <c r="B108" s="5">
        <v>0</v>
      </c>
      <c r="C108" s="5" t="s">
        <v>66</v>
      </c>
      <c r="D108" s="5" t="s">
        <v>45</v>
      </c>
      <c r="E108" s="5">
        <v>0</v>
      </c>
      <c r="F108" s="5">
        <v>0</v>
      </c>
      <c r="G108" s="5">
        <v>49.1</v>
      </c>
      <c r="H108" s="5"/>
      <c r="I108" s="3"/>
    </row>
    <row r="109" spans="1:9" ht="11.25" customHeight="1" x14ac:dyDescent="0.2">
      <c r="A109" s="11" t="s">
        <v>136</v>
      </c>
      <c r="B109" s="12"/>
      <c r="C109" s="12"/>
      <c r="D109" s="12"/>
      <c r="E109" s="12"/>
      <c r="F109" s="13"/>
      <c r="G109" s="6">
        <f>SUM(G49:G108)</f>
        <v>462.11</v>
      </c>
      <c r="H109" s="5"/>
      <c r="I109" s="3"/>
    </row>
    <row r="110" spans="1:9" ht="11.25" customHeight="1" x14ac:dyDescent="0.2">
      <c r="A110" s="25" t="s">
        <v>105</v>
      </c>
      <c r="B110" s="26"/>
      <c r="C110" s="26"/>
      <c r="D110" s="26"/>
      <c r="E110" s="26"/>
      <c r="F110" s="26"/>
      <c r="G110" s="26"/>
      <c r="H110" s="27"/>
      <c r="I110" s="3"/>
    </row>
    <row r="111" spans="1:9" ht="11.25" customHeight="1" x14ac:dyDescent="0.2">
      <c r="A111" s="25" t="s">
        <v>137</v>
      </c>
      <c r="B111" s="26"/>
      <c r="C111" s="26"/>
      <c r="D111" s="26"/>
      <c r="E111" s="26"/>
      <c r="F111" s="26"/>
      <c r="G111" s="26"/>
      <c r="H111" s="27"/>
      <c r="I111" s="3"/>
    </row>
    <row r="112" spans="1:9" ht="11.25" customHeight="1" x14ac:dyDescent="0.2">
      <c r="A112" s="5" t="s">
        <v>138</v>
      </c>
      <c r="B112" s="5">
        <v>1</v>
      </c>
      <c r="C112" s="5" t="s">
        <v>83</v>
      </c>
      <c r="D112" s="5" t="s">
        <v>39</v>
      </c>
      <c r="E112" s="5">
        <v>0</v>
      </c>
      <c r="F112" s="5">
        <v>0</v>
      </c>
      <c r="G112" s="5">
        <v>0</v>
      </c>
      <c r="H112" s="5" t="s">
        <v>83</v>
      </c>
      <c r="I112" s="3"/>
    </row>
    <row r="113" spans="1:9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  <c r="I113" s="3"/>
    </row>
    <row r="114" spans="1:9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  <c r="I114" s="3"/>
    </row>
    <row r="115" spans="1:9" ht="11.25" customHeight="1" x14ac:dyDescent="0.2">
      <c r="A115" s="5" t="s">
        <v>141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49.1</v>
      </c>
      <c r="H115" s="5" t="s">
        <v>128</v>
      </c>
      <c r="I115" s="3"/>
    </row>
    <row r="116" spans="1:9" ht="11.25" customHeight="1" x14ac:dyDescent="0.2">
      <c r="A116" s="5" t="s">
        <v>142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39.28</v>
      </c>
      <c r="H116" s="5" t="s">
        <v>128</v>
      </c>
      <c r="I116" s="3"/>
    </row>
    <row r="117" spans="1:9" ht="11.25" customHeight="1" x14ac:dyDescent="0.2">
      <c r="A117" s="5" t="s">
        <v>143</v>
      </c>
      <c r="B117" s="5">
        <v>1</v>
      </c>
      <c r="C117" s="5" t="s">
        <v>128</v>
      </c>
      <c r="D117" s="5" t="s">
        <v>39</v>
      </c>
      <c r="E117" s="5">
        <v>0</v>
      </c>
      <c r="F117" s="5">
        <v>0</v>
      </c>
      <c r="G117" s="5">
        <v>4.91</v>
      </c>
      <c r="H117" s="5" t="s">
        <v>128</v>
      </c>
      <c r="I117" s="3"/>
    </row>
    <row r="118" spans="1:9" ht="11.25" customHeight="1" x14ac:dyDescent="0.2">
      <c r="A118" s="5" t="s">
        <v>144</v>
      </c>
      <c r="B118" s="5">
        <v>1</v>
      </c>
      <c r="C118" s="5" t="s">
        <v>128</v>
      </c>
      <c r="D118" s="5" t="s">
        <v>39</v>
      </c>
      <c r="E118" s="5">
        <v>0</v>
      </c>
      <c r="F118" s="5">
        <v>0</v>
      </c>
      <c r="G118" s="5">
        <v>0</v>
      </c>
      <c r="H118" s="5" t="s">
        <v>128</v>
      </c>
      <c r="I118" s="3"/>
    </row>
    <row r="119" spans="1:9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  <c r="I119" s="3"/>
    </row>
    <row r="120" spans="1:9" ht="11.25" customHeight="1" x14ac:dyDescent="0.2">
      <c r="A120" s="5" t="s">
        <v>146</v>
      </c>
      <c r="B120" s="5">
        <v>1</v>
      </c>
      <c r="C120" s="5" t="s">
        <v>66</v>
      </c>
      <c r="D120" s="5" t="s">
        <v>73</v>
      </c>
      <c r="E120" s="5">
        <v>0</v>
      </c>
      <c r="F120" s="5">
        <v>0</v>
      </c>
      <c r="G120" s="5">
        <v>9.82</v>
      </c>
      <c r="H120" s="5" t="s">
        <v>128</v>
      </c>
      <c r="I120" s="3"/>
    </row>
    <row r="121" spans="1:9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34.08</v>
      </c>
      <c r="H121" s="5" t="s">
        <v>128</v>
      </c>
      <c r="I121" s="3"/>
    </row>
    <row r="122" spans="1:9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5.1100000000000003</v>
      </c>
      <c r="H122" s="5" t="s">
        <v>83</v>
      </c>
      <c r="I122" s="3"/>
    </row>
    <row r="123" spans="1:9" ht="11.25" customHeight="1" x14ac:dyDescent="0.2">
      <c r="A123" s="5" t="s">
        <v>149</v>
      </c>
      <c r="B123" s="5">
        <v>1</v>
      </c>
      <c r="C123" s="5" t="s">
        <v>66</v>
      </c>
      <c r="D123" s="5" t="s">
        <v>39</v>
      </c>
      <c r="E123" s="5">
        <v>0</v>
      </c>
      <c r="F123" s="5">
        <v>0</v>
      </c>
      <c r="G123" s="5">
        <v>4.71</v>
      </c>
      <c r="H123" s="5"/>
      <c r="I123" s="3"/>
    </row>
    <row r="124" spans="1:9" ht="11.25" customHeight="1" x14ac:dyDescent="0.2">
      <c r="A124" s="5" t="s">
        <v>150</v>
      </c>
      <c r="B124" s="5">
        <v>1</v>
      </c>
      <c r="C124" s="5" t="s">
        <v>128</v>
      </c>
      <c r="D124" s="5" t="s">
        <v>18</v>
      </c>
      <c r="E124" s="5">
        <v>0</v>
      </c>
      <c r="F124" s="5">
        <v>0</v>
      </c>
      <c r="G124" s="5">
        <v>9.08</v>
      </c>
      <c r="H124" s="5" t="s">
        <v>128</v>
      </c>
      <c r="I124" s="3"/>
    </row>
    <row r="125" spans="1:9" ht="11.25" customHeight="1" x14ac:dyDescent="0.2">
      <c r="A125" s="5" t="s">
        <v>151</v>
      </c>
      <c r="B125" s="5">
        <v>1</v>
      </c>
      <c r="C125" s="5" t="s">
        <v>66</v>
      </c>
      <c r="D125" s="5" t="s">
        <v>73</v>
      </c>
      <c r="E125" s="5">
        <v>0</v>
      </c>
      <c r="F125" s="5">
        <v>0</v>
      </c>
      <c r="G125" s="5">
        <v>38.69</v>
      </c>
      <c r="H125" s="5"/>
      <c r="I125" s="3"/>
    </row>
    <row r="126" spans="1:9" ht="11.25" customHeight="1" x14ac:dyDescent="0.2">
      <c r="A126" s="5" t="s">
        <v>152</v>
      </c>
      <c r="B126" s="5">
        <v>1</v>
      </c>
      <c r="C126" s="5" t="s">
        <v>66</v>
      </c>
      <c r="D126" s="5" t="s">
        <v>73</v>
      </c>
      <c r="E126" s="5">
        <v>0</v>
      </c>
      <c r="F126" s="5">
        <v>0</v>
      </c>
      <c r="G126" s="5">
        <v>9.82</v>
      </c>
      <c r="H126" s="5"/>
      <c r="I126" s="3"/>
    </row>
    <row r="127" spans="1:9" ht="11.25" customHeight="1" x14ac:dyDescent="0.2">
      <c r="A127" s="5" t="s">
        <v>153</v>
      </c>
      <c r="B127" s="5">
        <v>1</v>
      </c>
      <c r="C127" s="5" t="s">
        <v>66</v>
      </c>
      <c r="D127" s="5" t="s">
        <v>73</v>
      </c>
      <c r="E127" s="5">
        <v>0</v>
      </c>
      <c r="F127" s="5">
        <v>0</v>
      </c>
      <c r="G127" s="5">
        <v>92.47</v>
      </c>
      <c r="H127" s="5"/>
      <c r="I127" s="3"/>
    </row>
    <row r="128" spans="1:9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5.2</v>
      </c>
      <c r="H128" s="5" t="s">
        <v>128</v>
      </c>
      <c r="I128" s="3"/>
    </row>
    <row r="129" spans="1:9" ht="11.25" customHeight="1" x14ac:dyDescent="0.2">
      <c r="A129" s="5" t="s">
        <v>155</v>
      </c>
      <c r="B129" s="5">
        <v>1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  <c r="I129" s="3"/>
    </row>
    <row r="130" spans="1:9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  <c r="I130" s="3"/>
    </row>
    <row r="131" spans="1:9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68.739999999999995</v>
      </c>
      <c r="H131" s="5" t="s">
        <v>128</v>
      </c>
      <c r="I131" s="3"/>
    </row>
    <row r="132" spans="1:9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48.11</v>
      </c>
      <c r="H132" s="5" t="s">
        <v>128</v>
      </c>
      <c r="I132" s="3"/>
    </row>
    <row r="133" spans="1:9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58.92</v>
      </c>
      <c r="H133" s="5" t="s">
        <v>128</v>
      </c>
      <c r="I133" s="3"/>
    </row>
    <row r="134" spans="1:9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50.08</v>
      </c>
      <c r="H134" s="5" t="s">
        <v>128</v>
      </c>
      <c r="I134" s="3"/>
    </row>
    <row r="135" spans="1:9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29.46</v>
      </c>
      <c r="H135" s="5" t="s">
        <v>128</v>
      </c>
      <c r="I135" s="3"/>
    </row>
    <row r="136" spans="1:9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8.84</v>
      </c>
      <c r="H136" s="5" t="s">
        <v>128</v>
      </c>
      <c r="I136" s="3"/>
    </row>
    <row r="137" spans="1:9" ht="11.25" customHeight="1" x14ac:dyDescent="0.2">
      <c r="A137" s="11" t="s">
        <v>51</v>
      </c>
      <c r="B137" s="12"/>
      <c r="C137" s="12"/>
      <c r="D137" s="12"/>
      <c r="E137" s="12"/>
      <c r="F137" s="12"/>
      <c r="G137" s="12"/>
      <c r="H137" s="13"/>
      <c r="I137" s="3"/>
    </row>
    <row r="138" spans="1:9" ht="11.25" customHeight="1" x14ac:dyDescent="0.2">
      <c r="A138" s="5" t="s">
        <v>164</v>
      </c>
      <c r="B138" s="5">
        <v>1</v>
      </c>
      <c r="C138" s="5" t="s">
        <v>53</v>
      </c>
      <c r="D138" s="5" t="s">
        <v>45</v>
      </c>
      <c r="E138" s="5">
        <v>0</v>
      </c>
      <c r="F138" s="5">
        <v>0</v>
      </c>
      <c r="G138" s="5">
        <v>10.8</v>
      </c>
      <c r="H138" s="5"/>
      <c r="I138" s="3"/>
    </row>
    <row r="139" spans="1:9" ht="11.25" customHeight="1" x14ac:dyDescent="0.2">
      <c r="A139" s="5" t="s">
        <v>165</v>
      </c>
      <c r="B139" s="5">
        <v>1</v>
      </c>
      <c r="C139" s="5" t="s">
        <v>53</v>
      </c>
      <c r="D139" s="5" t="s">
        <v>45</v>
      </c>
      <c r="E139" s="5">
        <v>0</v>
      </c>
      <c r="F139" s="5">
        <v>0</v>
      </c>
      <c r="G139" s="5">
        <v>17.989999999999998</v>
      </c>
      <c r="H139" s="5"/>
      <c r="I139" s="3"/>
    </row>
    <row r="140" spans="1:9" ht="11.25" customHeight="1" x14ac:dyDescent="0.2">
      <c r="A140" s="5" t="s">
        <v>166</v>
      </c>
      <c r="B140" s="5">
        <v>0</v>
      </c>
      <c r="C140" s="5" t="s">
        <v>53</v>
      </c>
      <c r="D140" s="5" t="s">
        <v>45</v>
      </c>
      <c r="E140" s="5">
        <v>0</v>
      </c>
      <c r="F140" s="5">
        <v>0</v>
      </c>
      <c r="G140" s="5">
        <v>0</v>
      </c>
      <c r="H140" s="5"/>
      <c r="I140" s="3"/>
    </row>
    <row r="141" spans="1:9" ht="11.25" customHeight="1" x14ac:dyDescent="0.2">
      <c r="A141" s="5" t="s">
        <v>167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  <c r="I141" s="3"/>
    </row>
    <row r="142" spans="1:9" ht="11.25" customHeight="1" x14ac:dyDescent="0.2">
      <c r="A142" s="5" t="s">
        <v>168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  <c r="I142" s="3"/>
    </row>
    <row r="143" spans="1:9" ht="11.25" customHeight="1" x14ac:dyDescent="0.2">
      <c r="A143" s="5" t="s">
        <v>169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  <c r="I143" s="3"/>
    </row>
    <row r="144" spans="1:9" ht="11.25" customHeight="1" x14ac:dyDescent="0.2">
      <c r="A144" s="5" t="s">
        <v>170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  <c r="I144" s="3"/>
    </row>
    <row r="145" spans="1:9" ht="11.25" customHeight="1" x14ac:dyDescent="0.2">
      <c r="A145" s="5" t="s">
        <v>171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  <c r="I145" s="3"/>
    </row>
    <row r="146" spans="1:9" ht="11.25" customHeight="1" x14ac:dyDescent="0.2">
      <c r="A146" s="5" t="s">
        <v>172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  <c r="I146" s="3"/>
    </row>
    <row r="147" spans="1:9" ht="11.25" customHeight="1" x14ac:dyDescent="0.2">
      <c r="A147" s="5" t="s">
        <v>173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  <c r="I147" s="3"/>
    </row>
    <row r="148" spans="1:9" ht="11.25" customHeight="1" x14ac:dyDescent="0.2">
      <c r="A148" s="5" t="s">
        <v>174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  <c r="I148" s="3"/>
    </row>
    <row r="149" spans="1:9" ht="11.25" customHeight="1" x14ac:dyDescent="0.2">
      <c r="A149" s="5" t="s">
        <v>175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  <c r="I149" s="3"/>
    </row>
    <row r="150" spans="1:9" ht="11.25" customHeight="1" x14ac:dyDescent="0.2">
      <c r="A150" s="5" t="s">
        <v>176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  <c r="I150" s="3"/>
    </row>
    <row r="151" spans="1:9" ht="11.25" customHeight="1" x14ac:dyDescent="0.2">
      <c r="A151" s="5" t="s">
        <v>177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  <c r="I151" s="3"/>
    </row>
    <row r="152" spans="1:9" ht="11.25" customHeight="1" x14ac:dyDescent="0.2">
      <c r="A152" s="5" t="s">
        <v>178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  <c r="I152" s="3"/>
    </row>
    <row r="153" spans="1:9" ht="11.25" customHeight="1" x14ac:dyDescent="0.2">
      <c r="A153" s="5" t="s">
        <v>179</v>
      </c>
      <c r="B153" s="5">
        <v>1</v>
      </c>
      <c r="C153" s="5" t="s">
        <v>66</v>
      </c>
      <c r="D153" s="5" t="s">
        <v>45</v>
      </c>
      <c r="E153" s="5">
        <v>0</v>
      </c>
      <c r="F153" s="5">
        <v>0</v>
      </c>
      <c r="G153" s="5">
        <v>29.46</v>
      </c>
      <c r="H153" s="5"/>
      <c r="I153" s="3"/>
    </row>
    <row r="154" spans="1:9" ht="11.25" customHeight="1" x14ac:dyDescent="0.2">
      <c r="A154" s="5" t="s">
        <v>180</v>
      </c>
      <c r="B154" s="5">
        <v>1</v>
      </c>
      <c r="C154" s="5" t="s">
        <v>53</v>
      </c>
      <c r="D154" s="5" t="s">
        <v>45</v>
      </c>
      <c r="E154" s="5">
        <v>0</v>
      </c>
      <c r="F154" s="5">
        <v>0</v>
      </c>
      <c r="G154" s="5">
        <v>4.91</v>
      </c>
      <c r="H154" s="5"/>
      <c r="I154" s="3"/>
    </row>
    <row r="155" spans="1:9" ht="11.25" customHeight="1" x14ac:dyDescent="0.2">
      <c r="A155" s="25" t="s">
        <v>181</v>
      </c>
      <c r="B155" s="26"/>
      <c r="C155" s="26"/>
      <c r="D155" s="26"/>
      <c r="E155" s="26"/>
      <c r="F155" s="27"/>
      <c r="G155" s="6">
        <f>SUM(G112:G154)</f>
        <v>629.58000000000015</v>
      </c>
      <c r="H155" s="5"/>
      <c r="I155" s="3"/>
    </row>
    <row r="156" spans="1:9" ht="11.25" customHeight="1" x14ac:dyDescent="0.2">
      <c r="A156" s="25" t="s">
        <v>182</v>
      </c>
      <c r="B156" s="26"/>
      <c r="C156" s="26"/>
      <c r="D156" s="26"/>
      <c r="E156" s="26"/>
      <c r="F156" s="26"/>
      <c r="G156" s="26"/>
      <c r="H156" s="27"/>
      <c r="I156" s="3"/>
    </row>
    <row r="157" spans="1:9" ht="11.25" customHeight="1" x14ac:dyDescent="0.2">
      <c r="A157" s="5" t="s">
        <v>183</v>
      </c>
      <c r="B157" s="5">
        <v>0</v>
      </c>
      <c r="C157" s="5" t="s">
        <v>157</v>
      </c>
      <c r="D157" s="5" t="s">
        <v>18</v>
      </c>
      <c r="E157" s="5">
        <v>6</v>
      </c>
      <c r="F157" s="5">
        <v>57.48</v>
      </c>
      <c r="G157" s="5">
        <v>344.86</v>
      </c>
      <c r="H157" s="5" t="s">
        <v>157</v>
      </c>
      <c r="I157" s="3"/>
    </row>
    <row r="158" spans="1:9" ht="11.25" customHeight="1" x14ac:dyDescent="0.2">
      <c r="A158" s="25" t="s">
        <v>184</v>
      </c>
      <c r="B158" s="26"/>
      <c r="C158" s="26"/>
      <c r="D158" s="26"/>
      <c r="E158" s="26"/>
      <c r="F158" s="27"/>
      <c r="G158" s="6">
        <f>SUM(G157)</f>
        <v>344.86</v>
      </c>
      <c r="H158" s="5"/>
      <c r="I158" s="3"/>
    </row>
    <row r="159" spans="1:9" ht="11.25" customHeight="1" x14ac:dyDescent="0.2">
      <c r="A159" s="25" t="s">
        <v>185</v>
      </c>
      <c r="B159" s="26"/>
      <c r="C159" s="26"/>
      <c r="D159" s="26"/>
      <c r="E159" s="26"/>
      <c r="F159" s="26"/>
      <c r="G159" s="26"/>
      <c r="H159" s="27"/>
      <c r="I159" s="3"/>
    </row>
    <row r="160" spans="1:9" ht="11.25" customHeight="1" x14ac:dyDescent="0.2">
      <c r="A160" s="5" t="s">
        <v>186</v>
      </c>
      <c r="B160" s="5">
        <v>1</v>
      </c>
      <c r="C160" s="5" t="s">
        <v>66</v>
      </c>
      <c r="D160" s="5" t="s">
        <v>73</v>
      </c>
      <c r="E160" s="5">
        <v>0</v>
      </c>
      <c r="F160" s="5">
        <v>0</v>
      </c>
      <c r="G160" s="5">
        <v>0</v>
      </c>
      <c r="H160" s="5"/>
      <c r="I160" s="3"/>
    </row>
    <row r="161" spans="1:9" ht="11.25" customHeight="1" x14ac:dyDescent="0.2">
      <c r="A161" s="5" t="s">
        <v>187</v>
      </c>
      <c r="B161" s="5">
        <v>1</v>
      </c>
      <c r="C161" s="5" t="s">
        <v>66</v>
      </c>
      <c r="D161" s="5" t="s">
        <v>73</v>
      </c>
      <c r="E161" s="5">
        <v>3</v>
      </c>
      <c r="F161" s="5">
        <v>36.26</v>
      </c>
      <c r="G161" s="5">
        <v>108.79</v>
      </c>
      <c r="H161" s="5" t="s">
        <v>21</v>
      </c>
      <c r="I161" s="3"/>
    </row>
    <row r="162" spans="1:9" ht="11.25" customHeight="1" x14ac:dyDescent="0.2">
      <c r="A162" s="5" t="s">
        <v>188</v>
      </c>
      <c r="B162" s="5">
        <v>5</v>
      </c>
      <c r="C162" s="5" t="s">
        <v>38</v>
      </c>
      <c r="D162" s="5" t="s">
        <v>73</v>
      </c>
      <c r="E162" s="5">
        <v>0</v>
      </c>
      <c r="F162" s="5">
        <v>0</v>
      </c>
      <c r="G162" s="5">
        <v>0</v>
      </c>
      <c r="H162" s="5" t="s">
        <v>40</v>
      </c>
      <c r="I162" s="3"/>
    </row>
    <row r="163" spans="1:9" ht="11.25" customHeight="1" x14ac:dyDescent="0.2">
      <c r="A163" s="25" t="s">
        <v>189</v>
      </c>
      <c r="B163" s="26"/>
      <c r="C163" s="26"/>
      <c r="D163" s="26"/>
      <c r="E163" s="26"/>
      <c r="F163" s="27"/>
      <c r="G163" s="6">
        <f>SUM(G160:G162)</f>
        <v>108.79</v>
      </c>
      <c r="H163" s="5"/>
      <c r="I163" s="3"/>
    </row>
    <row r="164" spans="1:9" ht="11.25" customHeight="1" x14ac:dyDescent="0.2">
      <c r="A164" s="25" t="s">
        <v>190</v>
      </c>
      <c r="B164" s="26"/>
      <c r="C164" s="26"/>
      <c r="D164" s="26"/>
      <c r="E164" s="26"/>
      <c r="F164" s="26"/>
      <c r="G164" s="26"/>
      <c r="H164" s="27"/>
      <c r="I164" s="3"/>
    </row>
    <row r="165" spans="1:9" ht="11.25" customHeight="1" x14ac:dyDescent="0.2">
      <c r="A165" s="5" t="s">
        <v>191</v>
      </c>
      <c r="B165" s="5">
        <v>1</v>
      </c>
      <c r="C165" s="5" t="s">
        <v>66</v>
      </c>
      <c r="D165" s="5" t="s">
        <v>73</v>
      </c>
      <c r="E165" s="5">
        <v>0</v>
      </c>
      <c r="F165" s="5">
        <v>0</v>
      </c>
      <c r="G165" s="5">
        <v>6.26</v>
      </c>
      <c r="H165" s="5"/>
      <c r="I165" s="3"/>
    </row>
    <row r="166" spans="1:9" ht="11.25" customHeight="1" x14ac:dyDescent="0.2">
      <c r="A166" s="5" t="s">
        <v>192</v>
      </c>
      <c r="B166" s="5">
        <v>2</v>
      </c>
      <c r="C166" s="5" t="s">
        <v>53</v>
      </c>
      <c r="D166" s="5" t="s">
        <v>73</v>
      </c>
      <c r="E166" s="5">
        <v>0</v>
      </c>
      <c r="F166" s="5">
        <v>0</v>
      </c>
      <c r="G166" s="5">
        <v>0</v>
      </c>
      <c r="H166" s="5"/>
      <c r="I166" s="3"/>
    </row>
    <row r="167" spans="1:9" ht="11.25" customHeight="1" x14ac:dyDescent="0.2">
      <c r="A167" s="5" t="s">
        <v>193</v>
      </c>
      <c r="B167" s="5">
        <v>1</v>
      </c>
      <c r="C167" s="5" t="s">
        <v>53</v>
      </c>
      <c r="D167" s="5" t="s">
        <v>73</v>
      </c>
      <c r="E167" s="5">
        <v>0</v>
      </c>
      <c r="F167" s="5">
        <v>0</v>
      </c>
      <c r="G167" s="5">
        <v>0</v>
      </c>
      <c r="H167" s="5"/>
      <c r="I167" s="3"/>
    </row>
    <row r="168" spans="1:9" ht="11.25" customHeight="1" x14ac:dyDescent="0.2">
      <c r="A168" s="25" t="s">
        <v>194</v>
      </c>
      <c r="B168" s="26"/>
      <c r="C168" s="26"/>
      <c r="D168" s="26"/>
      <c r="E168" s="26"/>
      <c r="F168" s="27"/>
      <c r="G168" s="6">
        <f>SUM(G165:G167)</f>
        <v>6.26</v>
      </c>
      <c r="H168" s="5"/>
      <c r="I168" s="3"/>
    </row>
    <row r="169" spans="1:9" ht="11.25" customHeight="1" x14ac:dyDescent="0.2">
      <c r="A169" s="25" t="s">
        <v>195</v>
      </c>
      <c r="B169" s="26"/>
      <c r="C169" s="26"/>
      <c r="D169" s="26"/>
      <c r="E169" s="26"/>
      <c r="F169" s="26"/>
      <c r="G169" s="26"/>
      <c r="H169" s="27"/>
      <c r="I169" s="3"/>
    </row>
    <row r="170" spans="1:9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23</v>
      </c>
      <c r="I170" s="3"/>
    </row>
    <row r="171" spans="1:9" ht="11.25" customHeight="1" x14ac:dyDescent="0.2">
      <c r="A171" s="5" t="s">
        <v>197</v>
      </c>
      <c r="B171" s="5">
        <v>1</v>
      </c>
      <c r="C171" s="5" t="s">
        <v>53</v>
      </c>
      <c r="D171" s="5" t="s">
        <v>73</v>
      </c>
      <c r="E171" s="5">
        <v>0</v>
      </c>
      <c r="F171" s="5">
        <v>0</v>
      </c>
      <c r="G171" s="5">
        <v>0</v>
      </c>
      <c r="H171" s="5"/>
      <c r="I171" s="3"/>
    </row>
    <row r="172" spans="1:9" ht="11.25" customHeight="1" x14ac:dyDescent="0.2">
      <c r="A172" s="25" t="s">
        <v>198</v>
      </c>
      <c r="B172" s="26"/>
      <c r="C172" s="26"/>
      <c r="D172" s="26"/>
      <c r="E172" s="26"/>
      <c r="F172" s="27"/>
      <c r="G172" s="6">
        <f>SUM(G170:G171)</f>
        <v>0</v>
      </c>
      <c r="H172" s="5"/>
      <c r="I172" s="3"/>
    </row>
    <row r="173" spans="1:9" ht="11.25" customHeight="1" x14ac:dyDescent="0.2">
      <c r="A173" s="25" t="s">
        <v>199</v>
      </c>
      <c r="B173" s="26"/>
      <c r="C173" s="26"/>
      <c r="D173" s="26"/>
      <c r="E173" s="26"/>
      <c r="F173" s="26"/>
      <c r="G173" s="26"/>
      <c r="H173" s="27"/>
      <c r="I173" s="3"/>
    </row>
    <row r="174" spans="1:9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5.1100000000000003</v>
      </c>
      <c r="H174" s="5" t="s">
        <v>201</v>
      </c>
      <c r="I174" s="3"/>
    </row>
    <row r="175" spans="1:9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4.71</v>
      </c>
      <c r="H175" s="5" t="s">
        <v>201</v>
      </c>
      <c r="I175" s="3"/>
    </row>
    <row r="176" spans="1:9" ht="11.25" customHeight="1" x14ac:dyDescent="0.2">
      <c r="A176" s="25" t="s">
        <v>203</v>
      </c>
      <c r="B176" s="26"/>
      <c r="C176" s="26"/>
      <c r="D176" s="26"/>
      <c r="E176" s="26"/>
      <c r="F176" s="27"/>
      <c r="G176" s="6">
        <f>SUM(G174:G175)</f>
        <v>9.82</v>
      </c>
      <c r="H176" s="5"/>
      <c r="I176" s="3"/>
    </row>
    <row r="177" spans="1:9" ht="11.25" customHeight="1" x14ac:dyDescent="0.2">
      <c r="A177" s="25" t="s">
        <v>204</v>
      </c>
      <c r="B177" s="26"/>
      <c r="C177" s="26"/>
      <c r="D177" s="26"/>
      <c r="E177" s="26"/>
      <c r="F177" s="26"/>
      <c r="G177" s="26"/>
      <c r="H177" s="27"/>
      <c r="I177" s="3"/>
    </row>
    <row r="178" spans="1:9" ht="11.25" customHeight="1" x14ac:dyDescent="0.2">
      <c r="A178" s="5" t="s">
        <v>205</v>
      </c>
      <c r="B178" s="5">
        <v>0</v>
      </c>
      <c r="C178" s="5" t="s">
        <v>53</v>
      </c>
      <c r="D178" s="5"/>
      <c r="E178" s="5">
        <v>0</v>
      </c>
      <c r="F178" s="5">
        <v>0</v>
      </c>
      <c r="G178" s="5">
        <v>56.1</v>
      </c>
      <c r="H178" s="5"/>
      <c r="I178" s="3"/>
    </row>
    <row r="179" spans="1:9" ht="11.25" customHeight="1" x14ac:dyDescent="0.2">
      <c r="A179" s="25" t="s">
        <v>206</v>
      </c>
      <c r="B179" s="26"/>
      <c r="C179" s="26"/>
      <c r="D179" s="26"/>
      <c r="E179" s="26"/>
      <c r="F179" s="27"/>
      <c r="G179" s="6">
        <f>SUM(G178)</f>
        <v>56.1</v>
      </c>
      <c r="H179" s="5"/>
      <c r="I179" s="3"/>
    </row>
    <row r="180" spans="1:9" ht="11.25" customHeight="1" x14ac:dyDescent="0.2">
      <c r="A180" s="25" t="s">
        <v>207</v>
      </c>
      <c r="B180" s="26"/>
      <c r="C180" s="26"/>
      <c r="D180" s="26"/>
      <c r="E180" s="26"/>
      <c r="F180" s="26"/>
      <c r="G180" s="26"/>
      <c r="H180" s="27"/>
      <c r="I180" s="3"/>
    </row>
    <row r="181" spans="1:9" ht="11.25" customHeight="1" x14ac:dyDescent="0.2">
      <c r="A181" s="25" t="s">
        <v>51</v>
      </c>
      <c r="B181" s="26"/>
      <c r="C181" s="26"/>
      <c r="D181" s="26"/>
      <c r="E181" s="26"/>
      <c r="F181" s="26"/>
      <c r="G181" s="26"/>
      <c r="H181" s="27"/>
      <c r="I181" s="3"/>
    </row>
    <row r="182" spans="1:9" ht="11.25" customHeight="1" x14ac:dyDescent="0.2">
      <c r="A182" s="5" t="s">
        <v>208</v>
      </c>
      <c r="B182" s="5">
        <v>0</v>
      </c>
      <c r="C182" s="5" t="s">
        <v>53</v>
      </c>
      <c r="D182" s="5" t="s">
        <v>45</v>
      </c>
      <c r="E182" s="5">
        <v>0</v>
      </c>
      <c r="F182" s="5">
        <v>0</v>
      </c>
      <c r="G182" s="5">
        <v>42.74</v>
      </c>
      <c r="H182" s="5"/>
      <c r="I182" s="3"/>
    </row>
    <row r="183" spans="1:9" ht="11.25" customHeight="1" x14ac:dyDescent="0.2">
      <c r="A183" s="5" t="s">
        <v>209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0</v>
      </c>
      <c r="H183" s="5"/>
      <c r="I183" s="3"/>
    </row>
    <row r="184" spans="1:9" ht="11.25" customHeight="1" x14ac:dyDescent="0.2">
      <c r="A184" s="5" t="s">
        <v>210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  <c r="I184" s="3"/>
    </row>
    <row r="185" spans="1:9" ht="11.25" customHeight="1" x14ac:dyDescent="0.2">
      <c r="A185" s="25" t="s">
        <v>211</v>
      </c>
      <c r="B185" s="26"/>
      <c r="C185" s="26"/>
      <c r="D185" s="26"/>
      <c r="E185" s="26"/>
      <c r="F185" s="27"/>
      <c r="G185" s="6">
        <f>G182+G183+G184</f>
        <v>42.74</v>
      </c>
      <c r="H185" s="5"/>
      <c r="I185" s="3"/>
    </row>
    <row r="186" spans="1:9" ht="11.25" customHeight="1" x14ac:dyDescent="0.2">
      <c r="A186" s="25" t="s">
        <v>212</v>
      </c>
      <c r="B186" s="26"/>
      <c r="C186" s="26"/>
      <c r="D186" s="26"/>
      <c r="E186" s="26"/>
      <c r="F186" s="26"/>
      <c r="G186" s="26"/>
      <c r="H186" s="27"/>
      <c r="I186" s="3"/>
    </row>
    <row r="187" spans="1:9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11.164999999999999</v>
      </c>
      <c r="H187" s="5" t="s">
        <v>23</v>
      </c>
      <c r="I187" s="3"/>
    </row>
    <row r="188" spans="1:9" ht="11.25" customHeight="1" x14ac:dyDescent="0.2">
      <c r="A188" s="5" t="s">
        <v>214</v>
      </c>
      <c r="B188" s="5">
        <v>1</v>
      </c>
      <c r="C188" s="5" t="s">
        <v>66</v>
      </c>
      <c r="D188" s="5" t="s">
        <v>73</v>
      </c>
      <c r="E188" s="5">
        <v>0</v>
      </c>
      <c r="F188" s="5">
        <v>0</v>
      </c>
      <c r="G188" s="5">
        <v>5.6</v>
      </c>
      <c r="H188" s="5"/>
      <c r="I188" s="3"/>
    </row>
    <row r="189" spans="1:9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  <c r="I189" s="3"/>
    </row>
    <row r="190" spans="1:9" ht="11.25" customHeight="1" x14ac:dyDescent="0.2">
      <c r="A190" s="11" t="s">
        <v>51</v>
      </c>
      <c r="B190" s="12"/>
      <c r="C190" s="12"/>
      <c r="D190" s="12"/>
      <c r="E190" s="12"/>
      <c r="F190" s="12"/>
      <c r="G190" s="12"/>
      <c r="H190" s="13"/>
      <c r="I190" s="3"/>
    </row>
    <row r="191" spans="1:9" ht="11.25" customHeight="1" x14ac:dyDescent="0.2">
      <c r="A191" s="5" t="s">
        <v>218</v>
      </c>
      <c r="B191" s="5">
        <v>0</v>
      </c>
      <c r="C191" s="5" t="s">
        <v>53</v>
      </c>
      <c r="D191" s="5" t="s">
        <v>45</v>
      </c>
      <c r="E191" s="5">
        <v>0</v>
      </c>
      <c r="F191" s="5">
        <v>0</v>
      </c>
      <c r="G191" s="5">
        <v>0</v>
      </c>
      <c r="H191" s="5"/>
      <c r="I191" s="3"/>
    </row>
    <row r="192" spans="1:9" ht="11.25" customHeight="1" x14ac:dyDescent="0.2">
      <c r="A192" s="5" t="s">
        <v>219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  <c r="I192" s="3"/>
    </row>
    <row r="193" spans="1:10" ht="11.25" customHeight="1" x14ac:dyDescent="0.2">
      <c r="A193" s="5" t="s">
        <v>220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  <c r="I193" s="3"/>
    </row>
    <row r="194" spans="1:10" ht="11.25" customHeight="1" x14ac:dyDescent="0.2">
      <c r="A194" s="25" t="s">
        <v>221</v>
      </c>
      <c r="B194" s="26"/>
      <c r="C194" s="26"/>
      <c r="D194" s="26"/>
      <c r="E194" s="26"/>
      <c r="F194" s="27"/>
      <c r="G194" s="6">
        <f>SUM(G187:G193)</f>
        <v>16.765000000000001</v>
      </c>
      <c r="H194" s="5"/>
      <c r="I194" s="3"/>
    </row>
    <row r="195" spans="1:10" ht="11.25" customHeight="1" x14ac:dyDescent="0.2">
      <c r="A195" s="25" t="s">
        <v>222</v>
      </c>
      <c r="B195" s="26"/>
      <c r="C195" s="26"/>
      <c r="D195" s="26"/>
      <c r="E195" s="26"/>
      <c r="F195" s="26"/>
      <c r="G195" s="26"/>
      <c r="H195" s="27"/>
      <c r="I195" s="3"/>
    </row>
    <row r="196" spans="1:10" ht="11.25" customHeight="1" x14ac:dyDescent="0.2">
      <c r="A196" s="5" t="s">
        <v>223</v>
      </c>
      <c r="B196" s="5">
        <v>1</v>
      </c>
      <c r="C196" s="5" t="s">
        <v>53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  <c r="I196" s="3"/>
    </row>
    <row r="197" spans="1:10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  <c r="I197" s="3"/>
    </row>
    <row r="198" spans="1:10" ht="11.25" customHeight="1" x14ac:dyDescent="0.2">
      <c r="A198" s="5" t="s">
        <v>227</v>
      </c>
      <c r="B198" s="5">
        <v>1</v>
      </c>
      <c r="C198" s="5" t="s">
        <v>53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  <c r="I198" s="3"/>
    </row>
    <row r="199" spans="1:10" ht="11.25" customHeight="1" x14ac:dyDescent="0.2">
      <c r="A199" s="5" t="s">
        <v>228</v>
      </c>
      <c r="B199" s="5">
        <v>0</v>
      </c>
      <c r="C199" s="5" t="s">
        <v>53</v>
      </c>
      <c r="D199" s="5" t="s">
        <v>73</v>
      </c>
      <c r="E199" s="5">
        <v>0</v>
      </c>
      <c r="F199" s="5">
        <v>0</v>
      </c>
      <c r="G199" s="5">
        <v>0</v>
      </c>
      <c r="H199" s="5"/>
      <c r="I199" s="3"/>
    </row>
    <row r="200" spans="1:10" ht="11.25" customHeight="1" x14ac:dyDescent="0.2">
      <c r="A200" s="5" t="s">
        <v>229</v>
      </c>
      <c r="B200" s="5">
        <v>0</v>
      </c>
      <c r="C200" s="5" t="s">
        <v>53</v>
      </c>
      <c r="D200" s="5" t="s">
        <v>11</v>
      </c>
      <c r="E200" s="5">
        <v>0</v>
      </c>
      <c r="F200" s="5">
        <v>0</v>
      </c>
      <c r="G200" s="5">
        <v>0</v>
      </c>
      <c r="H200" s="5"/>
      <c r="I200" s="3"/>
    </row>
    <row r="201" spans="1:10" ht="11.25" customHeight="1" x14ac:dyDescent="0.2">
      <c r="A201" s="5" t="s">
        <v>230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  <c r="I201" s="3"/>
    </row>
    <row r="202" spans="1:10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23</v>
      </c>
      <c r="I202" s="3"/>
    </row>
    <row r="203" spans="1:10" ht="44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  <c r="I203" s="3"/>
    </row>
    <row r="204" spans="1:10" ht="11.25" customHeight="1" x14ac:dyDescent="0.2">
      <c r="A204" s="5" t="s">
        <v>234</v>
      </c>
      <c r="B204" s="5">
        <v>3</v>
      </c>
      <c r="C204" s="5" t="s">
        <v>44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  <c r="I204" s="3"/>
    </row>
    <row r="205" spans="1:10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  <c r="I205" s="3"/>
    </row>
    <row r="206" spans="1:10" ht="11.25" customHeight="1" x14ac:dyDescent="0.2">
      <c r="A206" s="9" t="s">
        <v>238</v>
      </c>
      <c r="B206" s="9"/>
      <c r="C206" s="9"/>
      <c r="D206" s="9"/>
      <c r="E206" s="9"/>
      <c r="F206" s="9"/>
      <c r="G206" s="7">
        <f>SUM(G196:G205)</f>
        <v>0</v>
      </c>
      <c r="H206" s="5"/>
    </row>
    <row r="207" spans="1:10" ht="11.25" customHeight="1" x14ac:dyDescent="0.25">
      <c r="A207" s="8" t="s">
        <v>239</v>
      </c>
      <c r="B207" s="9"/>
      <c r="C207" s="9"/>
      <c r="D207" s="9"/>
      <c r="E207" s="9"/>
      <c r="F207" s="9"/>
      <c r="G207" s="9">
        <f>G37+G42+G45+G109+G155+G158+G163+G168+G172+G176+G179+G185+G194+G206</f>
        <v>2774.0190000000002</v>
      </c>
      <c r="H207" s="9"/>
      <c r="J207" s="4"/>
    </row>
    <row r="208" spans="1:10" ht="11.25" customHeight="1" x14ac:dyDescent="0.2"/>
    <row r="209" s="3" customFormat="1" ht="11.25" customHeight="1" x14ac:dyDescent="0.2"/>
  </sheetData>
  <mergeCells count="32">
    <mergeCell ref="A194:F194"/>
    <mergeCell ref="A195:H195"/>
    <mergeCell ref="A177:H177"/>
    <mergeCell ref="A179:F179"/>
    <mergeCell ref="A180:H180"/>
    <mergeCell ref="A181:H181"/>
    <mergeCell ref="A185:F185"/>
    <mergeCell ref="A186:H186"/>
    <mergeCell ref="A176:F176"/>
    <mergeCell ref="A111:H111"/>
    <mergeCell ref="A155:F155"/>
    <mergeCell ref="A156:H156"/>
    <mergeCell ref="A158:F158"/>
    <mergeCell ref="A159:H159"/>
    <mergeCell ref="A163:F163"/>
    <mergeCell ref="A164:H164"/>
    <mergeCell ref="A168:F168"/>
    <mergeCell ref="A169:H169"/>
    <mergeCell ref="A172:F172"/>
    <mergeCell ref="A173:H173"/>
    <mergeCell ref="A110:H110"/>
    <mergeCell ref="A1:G1"/>
    <mergeCell ref="A3:B3"/>
    <mergeCell ref="B4:C4"/>
    <mergeCell ref="A5:H5"/>
    <mergeCell ref="A37:F37"/>
    <mergeCell ref="A43:H43"/>
    <mergeCell ref="A45:F45"/>
    <mergeCell ref="A46:H46"/>
    <mergeCell ref="A48:G48"/>
    <mergeCell ref="A78:F78"/>
    <mergeCell ref="A84:F8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190" workbookViewId="0">
      <selection activeCell="A238" sqref="A238"/>
    </sheetView>
  </sheetViews>
  <sheetFormatPr defaultRowHeight="11.25" x14ac:dyDescent="0.2"/>
  <cols>
    <col min="1" max="1" width="58.28515625" style="3" customWidth="1"/>
    <col min="2" max="2" width="11" style="3" customWidth="1"/>
    <col min="3" max="3" width="13.7109375" style="3" customWidth="1"/>
    <col min="4" max="4" width="5.85546875" style="3" customWidth="1"/>
    <col min="5" max="7" width="9.140625" style="3"/>
    <col min="8" max="8" width="13.28515625" style="3" customWidth="1"/>
    <col min="9" max="9" width="16.5703125" style="4" customWidth="1"/>
    <col min="10" max="16384" width="9.140625" style="3"/>
  </cols>
  <sheetData>
    <row r="1" spans="1:9" s="1" customFormat="1" ht="24.75" customHeight="1" x14ac:dyDescent="0.25">
      <c r="A1" s="15" t="s">
        <v>241</v>
      </c>
      <c r="B1" s="15"/>
      <c r="C1" s="15"/>
      <c r="D1" s="15"/>
      <c r="E1" s="15"/>
      <c r="F1" s="15"/>
      <c r="G1" s="15"/>
      <c r="I1" s="2"/>
    </row>
    <row r="2" spans="1:9" ht="11.25" customHeight="1" x14ac:dyDescent="0.2"/>
    <row r="3" spans="1:9" ht="24.75" customHeight="1" x14ac:dyDescent="0.2">
      <c r="A3" s="16" t="s">
        <v>0</v>
      </c>
      <c r="B3" s="16"/>
    </row>
    <row r="4" spans="1:9" ht="11.25" customHeight="1" x14ac:dyDescent="0.2">
      <c r="A4" s="10" t="s">
        <v>1</v>
      </c>
      <c r="B4" s="11" t="s">
        <v>2</v>
      </c>
      <c r="C4" s="13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3"/>
    </row>
    <row r="5" spans="1:9" ht="11.25" customHeight="1" x14ac:dyDescent="0.2">
      <c r="A5" s="14" t="s">
        <v>242</v>
      </c>
      <c r="B5" s="9"/>
      <c r="C5" s="9"/>
      <c r="D5" s="10"/>
      <c r="E5" s="10"/>
      <c r="F5" s="10"/>
      <c r="G5" s="10">
        <v>294.25</v>
      </c>
      <c r="H5" s="10"/>
      <c r="I5" s="3"/>
    </row>
    <row r="6" spans="1:9" ht="11.25" customHeight="1" x14ac:dyDescent="0.2">
      <c r="A6" s="11" t="s">
        <v>8</v>
      </c>
      <c r="B6" s="12"/>
      <c r="C6" s="12"/>
      <c r="D6" s="12"/>
      <c r="E6" s="12"/>
      <c r="F6" s="12"/>
      <c r="G6" s="12"/>
      <c r="H6" s="13"/>
      <c r="I6" s="3"/>
    </row>
    <row r="7" spans="1:9" x14ac:dyDescent="0.2">
      <c r="A7" s="5" t="s">
        <v>9</v>
      </c>
      <c r="B7" s="5">
        <v>300</v>
      </c>
      <c r="C7" s="5" t="s">
        <v>10</v>
      </c>
      <c r="D7" s="5" t="s">
        <v>11</v>
      </c>
      <c r="E7" s="5">
        <v>213.3</v>
      </c>
      <c r="F7" s="5">
        <v>2.42</v>
      </c>
      <c r="G7" s="5">
        <f>ROUND(E7*F7*B7/1000,2)</f>
        <v>154.86000000000001</v>
      </c>
      <c r="H7" s="5" t="s">
        <v>12</v>
      </c>
      <c r="I7" s="3"/>
    </row>
    <row r="8" spans="1:9" x14ac:dyDescent="0.2">
      <c r="A8" s="5" t="s">
        <v>13</v>
      </c>
      <c r="B8" s="5">
        <v>1</v>
      </c>
      <c r="C8" s="5" t="s">
        <v>14</v>
      </c>
      <c r="D8" s="5" t="s">
        <v>11</v>
      </c>
      <c r="E8" s="5">
        <v>1066.7</v>
      </c>
      <c r="F8" s="5">
        <v>2.11</v>
      </c>
      <c r="G8" s="5">
        <f t="shared" ref="G8:G24" si="0">ROUND(E8*F8*B8/1000,2)</f>
        <v>2.25</v>
      </c>
      <c r="H8" s="5" t="s">
        <v>15</v>
      </c>
      <c r="I8" s="3"/>
    </row>
    <row r="9" spans="1:9" x14ac:dyDescent="0.2">
      <c r="A9" s="5" t="s">
        <v>16</v>
      </c>
      <c r="B9" s="5">
        <v>300</v>
      </c>
      <c r="C9" s="5" t="s">
        <v>10</v>
      </c>
      <c r="D9" s="5" t="s">
        <v>11</v>
      </c>
      <c r="E9" s="5">
        <v>36</v>
      </c>
      <c r="F9" s="5">
        <v>3.26</v>
      </c>
      <c r="G9" s="5">
        <f t="shared" si="0"/>
        <v>35.21</v>
      </c>
      <c r="H9" s="5" t="s">
        <v>15</v>
      </c>
      <c r="I9" s="3"/>
    </row>
    <row r="10" spans="1:9" x14ac:dyDescent="0.2">
      <c r="A10" s="5" t="s">
        <v>17</v>
      </c>
      <c r="B10" s="5">
        <v>1</v>
      </c>
      <c r="C10" s="5" t="s">
        <v>14</v>
      </c>
      <c r="D10" s="5" t="s">
        <v>18</v>
      </c>
      <c r="E10" s="5">
        <v>36</v>
      </c>
      <c r="F10" s="5">
        <v>20.81</v>
      </c>
      <c r="G10" s="5">
        <f t="shared" si="0"/>
        <v>0.75</v>
      </c>
      <c r="H10" s="5" t="s">
        <v>12</v>
      </c>
      <c r="I10" s="3"/>
    </row>
    <row r="11" spans="1:9" x14ac:dyDescent="0.2">
      <c r="A11" s="5" t="s">
        <v>19</v>
      </c>
      <c r="B11" s="5">
        <v>300</v>
      </c>
      <c r="C11" s="5" t="s">
        <v>10</v>
      </c>
      <c r="D11" s="5" t="s">
        <v>11</v>
      </c>
      <c r="E11" s="5">
        <v>9</v>
      </c>
      <c r="F11" s="5">
        <v>4.5999999999999996</v>
      </c>
      <c r="G11" s="5">
        <f t="shared" si="0"/>
        <v>12.42</v>
      </c>
      <c r="H11" s="5" t="s">
        <v>12</v>
      </c>
      <c r="I11" s="3"/>
    </row>
    <row r="12" spans="1:9" x14ac:dyDescent="0.2">
      <c r="A12" s="5" t="s">
        <v>20</v>
      </c>
      <c r="B12" s="5">
        <v>1</v>
      </c>
      <c r="C12" s="5" t="s">
        <v>14</v>
      </c>
      <c r="D12" s="5" t="s">
        <v>11</v>
      </c>
      <c r="E12" s="5">
        <v>0</v>
      </c>
      <c r="F12" s="5">
        <v>0</v>
      </c>
      <c r="G12" s="5">
        <f t="shared" si="0"/>
        <v>0</v>
      </c>
      <c r="H12" s="5" t="s">
        <v>21</v>
      </c>
      <c r="I12" s="3"/>
    </row>
    <row r="13" spans="1:9" x14ac:dyDescent="0.2">
      <c r="A13" s="5" t="s">
        <v>22</v>
      </c>
      <c r="B13" s="5">
        <v>1</v>
      </c>
      <c r="C13" s="5" t="s">
        <v>10</v>
      </c>
      <c r="D13" s="5" t="s">
        <v>11</v>
      </c>
      <c r="E13" s="5">
        <v>50</v>
      </c>
      <c r="F13" s="5">
        <v>8.8699999999999992</v>
      </c>
      <c r="G13" s="5">
        <f t="shared" si="0"/>
        <v>0.44</v>
      </c>
      <c r="H13" s="5" t="s">
        <v>23</v>
      </c>
      <c r="I13" s="3"/>
    </row>
    <row r="14" spans="1:9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9110</v>
      </c>
      <c r="F14" s="5">
        <v>2.95</v>
      </c>
      <c r="G14" s="5">
        <f t="shared" si="0"/>
        <v>26.87</v>
      </c>
      <c r="H14" s="5" t="s">
        <v>23</v>
      </c>
      <c r="I14" s="3"/>
    </row>
    <row r="15" spans="1:9" x14ac:dyDescent="0.2">
      <c r="A15" s="5" t="s">
        <v>25</v>
      </c>
      <c r="B15" s="5">
        <v>1</v>
      </c>
      <c r="C15" s="5" t="s">
        <v>10</v>
      </c>
      <c r="D15" s="5" t="s">
        <v>18</v>
      </c>
      <c r="E15" s="5">
        <v>258</v>
      </c>
      <c r="F15" s="5">
        <v>1.83</v>
      </c>
      <c r="G15" s="5">
        <f t="shared" si="0"/>
        <v>0.47</v>
      </c>
      <c r="H15" s="5" t="s">
        <v>23</v>
      </c>
      <c r="I15" s="3"/>
    </row>
    <row r="16" spans="1:9" x14ac:dyDescent="0.2">
      <c r="A16" s="5" t="s">
        <v>26</v>
      </c>
      <c r="B16" s="5">
        <v>1</v>
      </c>
      <c r="C16" s="5" t="s">
        <v>10</v>
      </c>
      <c r="D16" s="5" t="s">
        <v>11</v>
      </c>
      <c r="E16" s="5">
        <v>162</v>
      </c>
      <c r="F16" s="5">
        <v>4.3</v>
      </c>
      <c r="G16" s="5">
        <f t="shared" si="0"/>
        <v>0.7</v>
      </c>
      <c r="H16" s="5" t="s">
        <v>23</v>
      </c>
      <c r="I16" s="3"/>
    </row>
    <row r="17" spans="1:9" x14ac:dyDescent="0.2">
      <c r="A17" s="5" t="s">
        <v>27</v>
      </c>
      <c r="B17" s="5">
        <v>2</v>
      </c>
      <c r="C17" s="5" t="s">
        <v>10</v>
      </c>
      <c r="D17" s="5" t="s">
        <v>11</v>
      </c>
      <c r="E17" s="5">
        <v>19.100000000000001</v>
      </c>
      <c r="F17" s="5">
        <v>4.28</v>
      </c>
      <c r="G17" s="5">
        <f t="shared" si="0"/>
        <v>0.16</v>
      </c>
      <c r="H17" s="5" t="s">
        <v>28</v>
      </c>
      <c r="I17" s="3"/>
    </row>
    <row r="18" spans="1:9" x14ac:dyDescent="0.2">
      <c r="A18" s="5" t="s">
        <v>29</v>
      </c>
      <c r="B18" s="5">
        <v>1</v>
      </c>
      <c r="C18" s="5" t="s">
        <v>10</v>
      </c>
      <c r="D18" s="5" t="s">
        <v>18</v>
      </c>
      <c r="E18" s="5">
        <v>0</v>
      </c>
      <c r="F18" s="5">
        <v>0</v>
      </c>
      <c r="G18" s="5">
        <f t="shared" si="0"/>
        <v>0</v>
      </c>
      <c r="H18" s="5" t="s">
        <v>23</v>
      </c>
      <c r="I18" s="3"/>
    </row>
    <row r="19" spans="1:9" x14ac:dyDescent="0.2">
      <c r="A19" s="5" t="s">
        <v>30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f t="shared" si="0"/>
        <v>0</v>
      </c>
      <c r="H19" s="5" t="s">
        <v>23</v>
      </c>
      <c r="I19" s="3"/>
    </row>
    <row r="20" spans="1:9" x14ac:dyDescent="0.2">
      <c r="A20" s="5" t="s">
        <v>31</v>
      </c>
      <c r="B20" s="5">
        <v>1</v>
      </c>
      <c r="C20" s="5" t="s">
        <v>10</v>
      </c>
      <c r="D20" s="5" t="s">
        <v>11</v>
      </c>
      <c r="E20" s="5">
        <v>46.7</v>
      </c>
      <c r="F20" s="5">
        <v>2.64</v>
      </c>
      <c r="G20" s="5">
        <f t="shared" si="0"/>
        <v>0.12</v>
      </c>
      <c r="H20" s="5" t="s">
        <v>23</v>
      </c>
      <c r="I20" s="3"/>
    </row>
    <row r="21" spans="1:9" x14ac:dyDescent="0.2">
      <c r="A21" s="5" t="s">
        <v>32</v>
      </c>
      <c r="B21" s="5">
        <v>1</v>
      </c>
      <c r="C21" s="5" t="s">
        <v>10</v>
      </c>
      <c r="D21" s="5" t="s">
        <v>11</v>
      </c>
      <c r="E21" s="5">
        <v>593.1</v>
      </c>
      <c r="F21" s="5">
        <v>5.32</v>
      </c>
      <c r="G21" s="5">
        <f t="shared" si="0"/>
        <v>3.16</v>
      </c>
      <c r="H21" s="5" t="s">
        <v>28</v>
      </c>
      <c r="I21" s="3"/>
    </row>
    <row r="22" spans="1:9" x14ac:dyDescent="0.2">
      <c r="A22" s="5" t="s">
        <v>33</v>
      </c>
      <c r="B22" s="5">
        <v>1</v>
      </c>
      <c r="C22" s="5" t="s">
        <v>10</v>
      </c>
      <c r="D22" s="5" t="s">
        <v>11</v>
      </c>
      <c r="E22" s="5">
        <v>46.7</v>
      </c>
      <c r="F22" s="5">
        <v>2.64</v>
      </c>
      <c r="G22" s="5">
        <f t="shared" si="0"/>
        <v>0.12</v>
      </c>
      <c r="H22" s="5" t="s">
        <v>23</v>
      </c>
      <c r="I22" s="3"/>
    </row>
    <row r="23" spans="1:9" x14ac:dyDescent="0.2">
      <c r="A23" s="5" t="s">
        <v>34</v>
      </c>
      <c r="B23" s="5">
        <v>1</v>
      </c>
      <c r="C23" s="5" t="s">
        <v>10</v>
      </c>
      <c r="D23" s="5" t="s">
        <v>11</v>
      </c>
      <c r="E23" s="5">
        <v>10.8</v>
      </c>
      <c r="F23" s="5">
        <v>2.14</v>
      </c>
      <c r="G23" s="5">
        <f t="shared" si="0"/>
        <v>0.02</v>
      </c>
      <c r="H23" s="5" t="s">
        <v>23</v>
      </c>
      <c r="I23" s="3"/>
    </row>
    <row r="24" spans="1:9" x14ac:dyDescent="0.2">
      <c r="A24" s="5" t="s">
        <v>35</v>
      </c>
      <c r="B24" s="5">
        <v>2</v>
      </c>
      <c r="C24" s="5" t="s">
        <v>10</v>
      </c>
      <c r="D24" s="5" t="s">
        <v>11</v>
      </c>
      <c r="E24" s="5">
        <v>1372</v>
      </c>
      <c r="F24" s="5">
        <v>2.15</v>
      </c>
      <c r="G24" s="5">
        <f t="shared" si="0"/>
        <v>5.9</v>
      </c>
      <c r="H24" s="5" t="s">
        <v>28</v>
      </c>
      <c r="I24" s="3"/>
    </row>
    <row r="25" spans="1:9" ht="11.25" customHeight="1" x14ac:dyDescent="0.2">
      <c r="A25" s="9" t="s">
        <v>36</v>
      </c>
      <c r="B25" s="9"/>
      <c r="C25" s="9"/>
      <c r="D25" s="9"/>
      <c r="E25" s="9"/>
      <c r="F25" s="9"/>
      <c r="G25" s="9"/>
      <c r="H25" s="9"/>
      <c r="I25" s="3"/>
    </row>
    <row r="26" spans="1:9" ht="11.25" customHeight="1" x14ac:dyDescent="0.2">
      <c r="A26" s="5" t="s">
        <v>37</v>
      </c>
      <c r="B26" s="5">
        <v>5</v>
      </c>
      <c r="C26" s="5" t="s">
        <v>38</v>
      </c>
      <c r="D26" s="5" t="s">
        <v>39</v>
      </c>
      <c r="E26" s="5">
        <v>0</v>
      </c>
      <c r="F26" s="5">
        <v>0</v>
      </c>
      <c r="G26" s="5">
        <v>0</v>
      </c>
      <c r="H26" s="5" t="s">
        <v>40</v>
      </c>
      <c r="I26" s="3"/>
    </row>
    <row r="27" spans="1:9" ht="11.25" customHeight="1" x14ac:dyDescent="0.2">
      <c r="A27" s="5" t="s">
        <v>41</v>
      </c>
      <c r="B27" s="5">
        <v>5</v>
      </c>
      <c r="C27" s="5" t="s">
        <v>38</v>
      </c>
      <c r="D27" s="5" t="s">
        <v>18</v>
      </c>
      <c r="E27" s="5">
        <v>0</v>
      </c>
      <c r="F27" s="5">
        <v>0</v>
      </c>
      <c r="G27" s="5">
        <v>0</v>
      </c>
      <c r="H27" s="5" t="s">
        <v>40</v>
      </c>
      <c r="I27" s="3"/>
    </row>
    <row r="28" spans="1:9" ht="11.25" customHeight="1" x14ac:dyDescent="0.2">
      <c r="A28" s="9" t="s">
        <v>42</v>
      </c>
      <c r="B28" s="9"/>
      <c r="C28" s="9"/>
      <c r="D28" s="9"/>
      <c r="E28" s="9"/>
      <c r="F28" s="9"/>
      <c r="G28" s="9"/>
      <c r="H28" s="9"/>
      <c r="I28" s="3"/>
    </row>
    <row r="29" spans="1:9" ht="11.25" customHeight="1" x14ac:dyDescent="0.2">
      <c r="A29" s="5" t="s">
        <v>43</v>
      </c>
      <c r="B29" s="5">
        <v>3</v>
      </c>
      <c r="C29" s="5" t="s">
        <v>44</v>
      </c>
      <c r="D29" s="5" t="s">
        <v>45</v>
      </c>
      <c r="E29" s="5">
        <v>0</v>
      </c>
      <c r="F29" s="5">
        <v>0</v>
      </c>
      <c r="G29" s="5">
        <v>20.89</v>
      </c>
      <c r="H29" s="5" t="s">
        <v>46</v>
      </c>
      <c r="I29" s="3"/>
    </row>
    <row r="30" spans="1:9" ht="11.25" customHeight="1" x14ac:dyDescent="0.2">
      <c r="A30" s="5" t="s">
        <v>47</v>
      </c>
      <c r="B30" s="5">
        <v>1</v>
      </c>
      <c r="C30" s="5" t="s">
        <v>38</v>
      </c>
      <c r="D30" s="5" t="s">
        <v>45</v>
      </c>
      <c r="E30" s="5">
        <v>0</v>
      </c>
      <c r="F30" s="5">
        <v>0</v>
      </c>
      <c r="G30" s="5">
        <v>0</v>
      </c>
      <c r="H30" s="5" t="s">
        <v>48</v>
      </c>
      <c r="I30" s="3"/>
    </row>
    <row r="31" spans="1:9" ht="11.25" customHeight="1" x14ac:dyDescent="0.2">
      <c r="A31" s="5" t="s">
        <v>49</v>
      </c>
      <c r="B31" s="5">
        <v>1</v>
      </c>
      <c r="C31" s="5" t="s">
        <v>10</v>
      </c>
      <c r="D31" s="5" t="s">
        <v>11</v>
      </c>
      <c r="E31" s="5">
        <v>769</v>
      </c>
      <c r="F31" s="5">
        <v>1.77</v>
      </c>
      <c r="G31" s="5">
        <f t="shared" ref="G31:G32" si="1">ROUND(E31*F31*B31/1000,2)</f>
        <v>1.36</v>
      </c>
      <c r="H31" s="5" t="s">
        <v>23</v>
      </c>
      <c r="I31" s="3"/>
    </row>
    <row r="32" spans="1:9" ht="11.25" customHeight="1" x14ac:dyDescent="0.2">
      <c r="A32" s="5" t="s">
        <v>50</v>
      </c>
      <c r="B32" s="5">
        <v>1</v>
      </c>
      <c r="C32" s="5" t="s">
        <v>10</v>
      </c>
      <c r="D32" s="5" t="s">
        <v>11</v>
      </c>
      <c r="E32" s="5">
        <v>861</v>
      </c>
      <c r="F32" s="5">
        <v>1.77</v>
      </c>
      <c r="G32" s="5">
        <f t="shared" si="1"/>
        <v>1.52</v>
      </c>
      <c r="H32" s="5" t="s">
        <v>23</v>
      </c>
      <c r="I32" s="3"/>
    </row>
    <row r="33" spans="1:9" ht="11.25" customHeight="1" x14ac:dyDescent="0.2">
      <c r="A33" s="9" t="s">
        <v>51</v>
      </c>
      <c r="B33" s="9"/>
      <c r="C33" s="9"/>
      <c r="D33" s="9"/>
      <c r="E33" s="9"/>
      <c r="F33" s="9"/>
      <c r="G33" s="9"/>
      <c r="H33" s="9"/>
      <c r="I33" s="3"/>
    </row>
    <row r="34" spans="1:9" ht="11.25" customHeight="1" x14ac:dyDescent="0.2">
      <c r="A34" s="5" t="s">
        <v>52</v>
      </c>
      <c r="B34" s="5">
        <v>366</v>
      </c>
      <c r="C34" s="5" t="s">
        <v>53</v>
      </c>
      <c r="D34" s="5" t="s">
        <v>45</v>
      </c>
      <c r="E34" s="5">
        <v>30.6</v>
      </c>
      <c r="F34" s="5">
        <v>8.7899999999999991</v>
      </c>
      <c r="G34" s="5">
        <f t="shared" ref="G34:G37" si="2">ROUND(E34*F34*B34/1000,2)</f>
        <v>98.44</v>
      </c>
      <c r="H34" s="5"/>
      <c r="I34" s="3"/>
    </row>
    <row r="35" spans="1:9" ht="11.25" customHeight="1" x14ac:dyDescent="0.2">
      <c r="A35" s="5" t="s">
        <v>54</v>
      </c>
      <c r="B35" s="5">
        <v>24</v>
      </c>
      <c r="C35" s="5" t="s">
        <v>55</v>
      </c>
      <c r="D35" s="5" t="s">
        <v>45</v>
      </c>
      <c r="E35" s="5">
        <v>77</v>
      </c>
      <c r="F35" s="5">
        <v>3.81</v>
      </c>
      <c r="G35" s="5">
        <f t="shared" si="2"/>
        <v>7.04</v>
      </c>
      <c r="H35" s="5"/>
      <c r="I35" s="3"/>
    </row>
    <row r="36" spans="1:9" ht="11.25" customHeight="1" x14ac:dyDescent="0.2">
      <c r="A36" s="5" t="s">
        <v>56</v>
      </c>
      <c r="B36" s="5">
        <v>12</v>
      </c>
      <c r="C36" s="5" t="s">
        <v>55</v>
      </c>
      <c r="D36" s="5" t="s">
        <v>45</v>
      </c>
      <c r="E36" s="5">
        <v>213.3</v>
      </c>
      <c r="F36" s="5">
        <v>3.42</v>
      </c>
      <c r="G36" s="5">
        <f t="shared" si="2"/>
        <v>8.75</v>
      </c>
      <c r="H36" s="5"/>
      <c r="I36" s="3"/>
    </row>
    <row r="37" spans="1:9" ht="11.25" customHeight="1" x14ac:dyDescent="0.2">
      <c r="A37" s="5" t="s">
        <v>57</v>
      </c>
      <c r="B37" s="5">
        <v>12</v>
      </c>
      <c r="C37" s="5" t="s">
        <v>55</v>
      </c>
      <c r="D37" s="5" t="s">
        <v>45</v>
      </c>
      <c r="E37" s="5">
        <v>1066.7</v>
      </c>
      <c r="F37" s="5">
        <v>2.69</v>
      </c>
      <c r="G37" s="5">
        <f t="shared" si="2"/>
        <v>34.43</v>
      </c>
      <c r="H37" s="5"/>
      <c r="I37" s="3"/>
    </row>
    <row r="38" spans="1:9" ht="11.25" customHeight="1" x14ac:dyDescent="0.2">
      <c r="A38" s="11" t="s">
        <v>58</v>
      </c>
      <c r="B38" s="12"/>
      <c r="C38" s="12"/>
      <c r="D38" s="12"/>
      <c r="E38" s="12"/>
      <c r="F38" s="13"/>
      <c r="G38" s="6">
        <f>SUM(G7:G37)</f>
        <v>415.88000000000005</v>
      </c>
      <c r="H38" s="5"/>
      <c r="I38" s="3"/>
    </row>
    <row r="39" spans="1:9" ht="11.25" customHeight="1" x14ac:dyDescent="0.2">
      <c r="A39" s="11" t="s">
        <v>59</v>
      </c>
      <c r="B39" s="12"/>
      <c r="C39" s="12"/>
      <c r="D39" s="12"/>
      <c r="E39" s="12"/>
      <c r="F39" s="12"/>
      <c r="G39" s="12"/>
      <c r="H39" s="13"/>
      <c r="I39" s="3"/>
    </row>
    <row r="40" spans="1:9" ht="11.25" customHeight="1" x14ac:dyDescent="0.2">
      <c r="A40" s="5" t="s">
        <v>60</v>
      </c>
      <c r="B40" s="5">
        <v>366</v>
      </c>
      <c r="C40" s="5" t="s">
        <v>53</v>
      </c>
      <c r="D40" s="5" t="s">
        <v>61</v>
      </c>
      <c r="E40" s="5">
        <v>2.5</v>
      </c>
      <c r="F40" s="5">
        <v>228.01</v>
      </c>
      <c r="G40" s="5">
        <f t="shared" ref="G40" si="3">ROUND(E40*F40*B40/1000,2)</f>
        <v>208.63</v>
      </c>
      <c r="H40" s="5" t="s">
        <v>12</v>
      </c>
      <c r="I40" s="3"/>
    </row>
    <row r="41" spans="1:9" ht="11.25" customHeight="1" x14ac:dyDescent="0.2">
      <c r="A41" s="9" t="s">
        <v>51</v>
      </c>
      <c r="B41" s="9"/>
      <c r="C41" s="9"/>
      <c r="D41" s="9"/>
      <c r="E41" s="9"/>
      <c r="F41" s="9"/>
      <c r="G41" s="9"/>
      <c r="H41" s="9"/>
      <c r="I41" s="3"/>
    </row>
    <row r="42" spans="1:9" ht="11.25" customHeight="1" x14ac:dyDescent="0.2">
      <c r="A42" s="5" t="s">
        <v>62</v>
      </c>
      <c r="B42" s="5">
        <v>366</v>
      </c>
      <c r="C42" s="5" t="s">
        <v>53</v>
      </c>
      <c r="D42" s="5" t="s">
        <v>45</v>
      </c>
      <c r="E42" s="5">
        <v>2.5</v>
      </c>
      <c r="F42" s="5">
        <v>239.73</v>
      </c>
      <c r="G42" s="5">
        <f t="shared" ref="G42" si="4">ROUND(E42*F42*B42/1000,2)</f>
        <v>219.35</v>
      </c>
      <c r="H42" s="5"/>
      <c r="I42" s="3"/>
    </row>
    <row r="43" spans="1:9" ht="11.25" customHeight="1" x14ac:dyDescent="0.2">
      <c r="A43" s="9" t="s">
        <v>63</v>
      </c>
      <c r="B43" s="9"/>
      <c r="C43" s="9"/>
      <c r="D43" s="9"/>
      <c r="E43" s="9"/>
      <c r="F43" s="9"/>
      <c r="G43" s="6">
        <f>SUM(G40:G42)</f>
        <v>427.98</v>
      </c>
      <c r="H43" s="5"/>
      <c r="I43" s="3"/>
    </row>
    <row r="44" spans="1:9" ht="11.25" customHeight="1" x14ac:dyDescent="0.2">
      <c r="A44" s="11" t="s">
        <v>64</v>
      </c>
      <c r="B44" s="12"/>
      <c r="C44" s="12"/>
      <c r="D44" s="12"/>
      <c r="E44" s="12"/>
      <c r="F44" s="12"/>
      <c r="G44" s="12"/>
      <c r="H44" s="13"/>
      <c r="I44" s="3"/>
    </row>
    <row r="45" spans="1:9" ht="11.25" customHeight="1" x14ac:dyDescent="0.2">
      <c r="A45" s="5" t="s">
        <v>65</v>
      </c>
      <c r="B45" s="5">
        <v>366</v>
      </c>
      <c r="C45" s="5" t="s">
        <v>66</v>
      </c>
      <c r="D45" s="5" t="s">
        <v>61</v>
      </c>
      <c r="E45" s="5">
        <v>0.81</v>
      </c>
      <c r="F45" s="5">
        <v>531.61</v>
      </c>
      <c r="G45" s="5">
        <f t="shared" ref="G45" si="5">ROUND(E45*F45*B45/1000,2)</f>
        <v>157.6</v>
      </c>
      <c r="H45" s="5"/>
      <c r="I45" s="3"/>
    </row>
    <row r="46" spans="1:9" ht="11.25" customHeight="1" x14ac:dyDescent="0.2">
      <c r="A46" s="11" t="s">
        <v>67</v>
      </c>
      <c r="B46" s="12"/>
      <c r="C46" s="12"/>
      <c r="D46" s="12"/>
      <c r="E46" s="12"/>
      <c r="F46" s="13"/>
      <c r="G46" s="6">
        <f>SUM(G45)</f>
        <v>157.6</v>
      </c>
      <c r="H46" s="5"/>
      <c r="I46" s="3"/>
    </row>
    <row r="47" spans="1:9" ht="11.25" customHeight="1" x14ac:dyDescent="0.2">
      <c r="A47" s="11" t="s">
        <v>68</v>
      </c>
      <c r="B47" s="12"/>
      <c r="C47" s="12"/>
      <c r="D47" s="12"/>
      <c r="E47" s="12"/>
      <c r="F47" s="12"/>
      <c r="G47" s="12"/>
      <c r="H47" s="13"/>
      <c r="I47" s="3"/>
    </row>
    <row r="48" spans="1:9" ht="11.25" customHeight="1" x14ac:dyDescent="0.2">
      <c r="A48" s="11" t="s">
        <v>69</v>
      </c>
      <c r="B48" s="12"/>
      <c r="C48" s="12"/>
      <c r="D48" s="12"/>
      <c r="E48" s="12"/>
      <c r="F48" s="12"/>
      <c r="G48" s="12"/>
      <c r="H48" s="13"/>
      <c r="I48" s="3"/>
    </row>
    <row r="49" spans="1:9" ht="11.25" customHeight="1" x14ac:dyDescent="0.2">
      <c r="A49" s="11" t="s">
        <v>70</v>
      </c>
      <c r="B49" s="12"/>
      <c r="C49" s="12"/>
      <c r="D49" s="12"/>
      <c r="E49" s="12"/>
      <c r="F49" s="12"/>
      <c r="G49" s="13"/>
      <c r="H49" s="5"/>
      <c r="I49" s="3"/>
    </row>
    <row r="50" spans="1:9" ht="11.25" customHeight="1" x14ac:dyDescent="0.2">
      <c r="A50" s="5" t="s">
        <v>71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  <c r="I50" s="3"/>
    </row>
    <row r="51" spans="1:9" ht="11.25" customHeight="1" x14ac:dyDescent="0.2">
      <c r="A51" s="5" t="s">
        <v>75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  <c r="I51" s="3"/>
    </row>
    <row r="52" spans="1:9" ht="11.25" customHeight="1" x14ac:dyDescent="0.2">
      <c r="A52" s="5" t="s">
        <v>76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  <c r="I52" s="3"/>
    </row>
    <row r="53" spans="1:9" ht="11.25" customHeight="1" x14ac:dyDescent="0.2">
      <c r="A53" s="5" t="s">
        <v>77</v>
      </c>
      <c r="B53" s="5">
        <v>1</v>
      </c>
      <c r="C53" s="5" t="s">
        <v>72</v>
      </c>
      <c r="D53" s="5" t="s">
        <v>73</v>
      </c>
      <c r="E53" s="5">
        <v>0</v>
      </c>
      <c r="F53" s="5">
        <v>0</v>
      </c>
      <c r="G53" s="5">
        <v>0</v>
      </c>
      <c r="H53" s="5" t="s">
        <v>74</v>
      </c>
      <c r="I53" s="3"/>
    </row>
    <row r="54" spans="1:9" ht="11.25" customHeight="1" x14ac:dyDescent="0.2">
      <c r="A54" s="11" t="s">
        <v>78</v>
      </c>
      <c r="B54" s="12"/>
      <c r="C54" s="12"/>
      <c r="D54" s="12"/>
      <c r="E54" s="12"/>
      <c r="F54" s="12"/>
      <c r="G54" s="12"/>
      <c r="H54" s="13"/>
      <c r="I54" s="3"/>
    </row>
    <row r="55" spans="1:9" ht="11.25" customHeight="1" x14ac:dyDescent="0.2">
      <c r="A55" s="5" t="s">
        <v>79</v>
      </c>
      <c r="B55" s="5">
        <v>1</v>
      </c>
      <c r="C55" s="5" t="s">
        <v>72</v>
      </c>
      <c r="D55" s="5" t="s">
        <v>39</v>
      </c>
      <c r="E55" s="5">
        <v>0</v>
      </c>
      <c r="F55" s="5">
        <v>0</v>
      </c>
      <c r="G55" s="5">
        <v>59.5</v>
      </c>
      <c r="H55" s="5" t="s">
        <v>74</v>
      </c>
      <c r="I55" s="3"/>
    </row>
    <row r="56" spans="1:9" ht="11.25" customHeight="1" x14ac:dyDescent="0.2">
      <c r="A56" s="5" t="s">
        <v>80</v>
      </c>
      <c r="B56" s="5">
        <v>1</v>
      </c>
      <c r="C56" s="5" t="s">
        <v>72</v>
      </c>
      <c r="D56" s="5" t="s">
        <v>73</v>
      </c>
      <c r="E56" s="5">
        <v>0</v>
      </c>
      <c r="F56" s="5">
        <v>0</v>
      </c>
      <c r="G56" s="5">
        <v>0</v>
      </c>
      <c r="H56" s="5" t="s">
        <v>74</v>
      </c>
      <c r="I56" s="3"/>
    </row>
    <row r="57" spans="1:9" ht="11.25" customHeight="1" x14ac:dyDescent="0.2">
      <c r="A57" s="5" t="s">
        <v>81</v>
      </c>
      <c r="B57" s="5">
        <v>1</v>
      </c>
      <c r="C57" s="5" t="s">
        <v>72</v>
      </c>
      <c r="D57" s="5" t="s">
        <v>45</v>
      </c>
      <c r="E57" s="5">
        <v>0</v>
      </c>
      <c r="F57" s="5">
        <v>0</v>
      </c>
      <c r="G57" s="5">
        <v>0</v>
      </c>
      <c r="H57" s="5" t="s">
        <v>74</v>
      </c>
      <c r="I57" s="3"/>
    </row>
    <row r="58" spans="1:9" ht="11.25" customHeight="1" x14ac:dyDescent="0.2">
      <c r="A58" s="5" t="s">
        <v>82</v>
      </c>
      <c r="B58" s="5">
        <v>1</v>
      </c>
      <c r="C58" s="5" t="s">
        <v>83</v>
      </c>
      <c r="D58" s="5" t="s">
        <v>18</v>
      </c>
      <c r="E58" s="5">
        <v>0</v>
      </c>
      <c r="F58" s="5">
        <v>0</v>
      </c>
      <c r="G58" s="5">
        <v>0</v>
      </c>
      <c r="H58" s="5" t="s">
        <v>83</v>
      </c>
      <c r="I58" s="3"/>
    </row>
    <row r="59" spans="1:9" ht="11.25" customHeight="1" x14ac:dyDescent="0.2">
      <c r="A59" s="5" t="s">
        <v>84</v>
      </c>
      <c r="B59" s="5">
        <v>1</v>
      </c>
      <c r="C59" s="5" t="s">
        <v>72</v>
      </c>
      <c r="D59" s="5" t="s">
        <v>45</v>
      </c>
      <c r="E59" s="5">
        <v>0</v>
      </c>
      <c r="F59" s="5">
        <v>0</v>
      </c>
      <c r="G59" s="5">
        <v>0</v>
      </c>
      <c r="H59" s="5" t="s">
        <v>74</v>
      </c>
      <c r="I59" s="3"/>
    </row>
    <row r="60" spans="1:9" ht="11.25" customHeight="1" x14ac:dyDescent="0.2">
      <c r="A60" s="5" t="s">
        <v>85</v>
      </c>
      <c r="B60" s="5">
        <v>1</v>
      </c>
      <c r="C60" s="5" t="s">
        <v>72</v>
      </c>
      <c r="D60" s="5" t="s">
        <v>39</v>
      </c>
      <c r="E60" s="5">
        <v>0</v>
      </c>
      <c r="F60" s="5">
        <v>0</v>
      </c>
      <c r="G60" s="5">
        <v>0</v>
      </c>
      <c r="H60" s="5" t="s">
        <v>74</v>
      </c>
      <c r="I60" s="3"/>
    </row>
    <row r="61" spans="1:9" ht="11.25" customHeight="1" x14ac:dyDescent="0.2">
      <c r="A61" s="5" t="s">
        <v>86</v>
      </c>
      <c r="B61" s="5">
        <v>1</v>
      </c>
      <c r="C61" s="5" t="s">
        <v>72</v>
      </c>
      <c r="D61" s="5" t="s">
        <v>18</v>
      </c>
      <c r="E61" s="5">
        <v>0</v>
      </c>
      <c r="F61" s="5">
        <v>0</v>
      </c>
      <c r="G61" s="5">
        <v>0</v>
      </c>
      <c r="H61" s="5" t="s">
        <v>74</v>
      </c>
      <c r="I61" s="3"/>
    </row>
    <row r="62" spans="1:9" ht="11.25" customHeight="1" x14ac:dyDescent="0.2">
      <c r="A62" s="5" t="s">
        <v>87</v>
      </c>
      <c r="B62" s="5">
        <v>1</v>
      </c>
      <c r="C62" s="5" t="s">
        <v>72</v>
      </c>
      <c r="D62" s="5" t="s">
        <v>45</v>
      </c>
      <c r="E62" s="5">
        <v>0</v>
      </c>
      <c r="F62" s="5">
        <v>0</v>
      </c>
      <c r="G62" s="5">
        <v>0</v>
      </c>
      <c r="H62" s="5" t="s">
        <v>74</v>
      </c>
      <c r="I62" s="3"/>
    </row>
    <row r="63" spans="1:9" ht="11.25" customHeight="1" x14ac:dyDescent="0.2">
      <c r="A63" s="5" t="s">
        <v>88</v>
      </c>
      <c r="B63" s="5">
        <v>1</v>
      </c>
      <c r="C63" s="5" t="s">
        <v>83</v>
      </c>
      <c r="D63" s="5" t="s">
        <v>18</v>
      </c>
      <c r="E63" s="5">
        <v>0</v>
      </c>
      <c r="F63" s="5">
        <v>0</v>
      </c>
      <c r="G63" s="5">
        <v>4.91</v>
      </c>
      <c r="H63" s="5" t="s">
        <v>83</v>
      </c>
      <c r="I63" s="3"/>
    </row>
    <row r="64" spans="1:9" ht="11.25" customHeight="1" x14ac:dyDescent="0.2">
      <c r="A64" s="5" t="s">
        <v>89</v>
      </c>
      <c r="B64" s="5">
        <v>1</v>
      </c>
      <c r="C64" s="5" t="s">
        <v>72</v>
      </c>
      <c r="D64" s="5" t="s">
        <v>45</v>
      </c>
      <c r="E64" s="5">
        <v>0</v>
      </c>
      <c r="F64" s="5">
        <v>0</v>
      </c>
      <c r="G64" s="5">
        <v>0</v>
      </c>
      <c r="H64" s="5" t="s">
        <v>74</v>
      </c>
      <c r="I64" s="3"/>
    </row>
    <row r="65" spans="1:9" ht="11.25" customHeight="1" x14ac:dyDescent="0.2">
      <c r="A65" s="11" t="s">
        <v>90</v>
      </c>
      <c r="B65" s="12"/>
      <c r="C65" s="12"/>
      <c r="D65" s="12"/>
      <c r="E65" s="12"/>
      <c r="F65" s="12"/>
      <c r="G65" s="12"/>
      <c r="H65" s="13"/>
      <c r="I65" s="3"/>
    </row>
    <row r="66" spans="1:9" ht="11.25" customHeight="1" x14ac:dyDescent="0.2">
      <c r="A66" s="5" t="s">
        <v>91</v>
      </c>
      <c r="B66" s="5">
        <v>1</v>
      </c>
      <c r="C66" s="5" t="s">
        <v>72</v>
      </c>
      <c r="D66" s="5" t="s">
        <v>45</v>
      </c>
      <c r="E66" s="5">
        <v>0</v>
      </c>
      <c r="F66" s="5">
        <v>0</v>
      </c>
      <c r="G66" s="5">
        <v>0</v>
      </c>
      <c r="H66" s="5" t="s">
        <v>74</v>
      </c>
      <c r="I66" s="3"/>
    </row>
    <row r="67" spans="1:9" ht="11.25" customHeight="1" x14ac:dyDescent="0.2">
      <c r="A67" s="5" t="s">
        <v>92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10.31</v>
      </c>
      <c r="H67" s="5" t="s">
        <v>74</v>
      </c>
      <c r="I67" s="3"/>
    </row>
    <row r="68" spans="1:9" ht="11.25" customHeight="1" x14ac:dyDescent="0.2">
      <c r="A68" s="5" t="s">
        <v>93</v>
      </c>
      <c r="B68" s="5">
        <v>1</v>
      </c>
      <c r="C68" s="5" t="s">
        <v>72</v>
      </c>
      <c r="D68" s="5" t="s">
        <v>73</v>
      </c>
      <c r="E68" s="5">
        <v>0</v>
      </c>
      <c r="F68" s="5">
        <v>0</v>
      </c>
      <c r="G68" s="5">
        <v>9.33</v>
      </c>
      <c r="H68" s="5" t="s">
        <v>74</v>
      </c>
      <c r="I68" s="3"/>
    </row>
    <row r="69" spans="1:9" ht="11.25" customHeight="1" x14ac:dyDescent="0.2">
      <c r="A69" s="11" t="s">
        <v>94</v>
      </c>
      <c r="B69" s="12"/>
      <c r="C69" s="12"/>
      <c r="D69" s="12"/>
      <c r="E69" s="12"/>
      <c r="F69" s="12"/>
      <c r="G69" s="12"/>
      <c r="H69" s="13"/>
      <c r="I69" s="3"/>
    </row>
    <row r="70" spans="1:9" ht="11.25" customHeight="1" x14ac:dyDescent="0.2">
      <c r="A70" s="5" t="s">
        <v>95</v>
      </c>
      <c r="B70" s="5">
        <v>2</v>
      </c>
      <c r="C70" s="5" t="s">
        <v>72</v>
      </c>
      <c r="D70" s="5" t="s">
        <v>73</v>
      </c>
      <c r="E70" s="5">
        <v>0</v>
      </c>
      <c r="F70" s="5">
        <v>0</v>
      </c>
      <c r="G70" s="5">
        <v>0</v>
      </c>
      <c r="H70" s="5" t="s">
        <v>96</v>
      </c>
      <c r="I70" s="3"/>
    </row>
    <row r="71" spans="1:9" ht="11.25" customHeight="1" x14ac:dyDescent="0.2">
      <c r="A71" s="5" t="s">
        <v>97</v>
      </c>
      <c r="B71" s="5">
        <v>2</v>
      </c>
      <c r="C71" s="5" t="s">
        <v>72</v>
      </c>
      <c r="D71" s="5" t="s">
        <v>45</v>
      </c>
      <c r="E71" s="5">
        <v>0</v>
      </c>
      <c r="F71" s="5">
        <v>0</v>
      </c>
      <c r="G71" s="5">
        <v>0</v>
      </c>
      <c r="H71" s="5" t="s">
        <v>96</v>
      </c>
      <c r="I71" s="3"/>
    </row>
    <row r="72" spans="1:9" ht="11.25" customHeight="1" x14ac:dyDescent="0.2">
      <c r="A72" s="5" t="s">
        <v>98</v>
      </c>
      <c r="B72" s="5">
        <v>1</v>
      </c>
      <c r="C72" s="5" t="s">
        <v>72</v>
      </c>
      <c r="D72" s="5" t="s">
        <v>39</v>
      </c>
      <c r="E72" s="5">
        <v>0</v>
      </c>
      <c r="F72" s="5">
        <v>0</v>
      </c>
      <c r="G72" s="5">
        <v>0</v>
      </c>
      <c r="H72" s="5" t="s">
        <v>74</v>
      </c>
      <c r="I72" s="3"/>
    </row>
    <row r="73" spans="1:9" ht="11.25" customHeight="1" x14ac:dyDescent="0.2">
      <c r="A73" s="5" t="s">
        <v>99</v>
      </c>
      <c r="B73" s="5">
        <v>1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  <c r="I73" s="3"/>
    </row>
    <row r="74" spans="1:9" ht="11.25" customHeight="1" x14ac:dyDescent="0.2">
      <c r="A74" s="5" t="s">
        <v>100</v>
      </c>
      <c r="B74" s="5">
        <v>0</v>
      </c>
      <c r="C74" s="5" t="s">
        <v>83</v>
      </c>
      <c r="D74" s="5" t="s">
        <v>18</v>
      </c>
      <c r="E74" s="5">
        <v>0</v>
      </c>
      <c r="F74" s="5">
        <v>0</v>
      </c>
      <c r="G74" s="5">
        <v>0</v>
      </c>
      <c r="H74" s="5" t="s">
        <v>83</v>
      </c>
      <c r="I74" s="3"/>
    </row>
    <row r="75" spans="1:9" ht="11.25" customHeight="1" x14ac:dyDescent="0.2">
      <c r="A75" s="5" t="s">
        <v>101</v>
      </c>
      <c r="B75" s="5">
        <v>1</v>
      </c>
      <c r="C75" s="5" t="s">
        <v>72</v>
      </c>
      <c r="D75" s="5" t="s">
        <v>18</v>
      </c>
      <c r="E75" s="5">
        <v>0</v>
      </c>
      <c r="F75" s="5">
        <v>0</v>
      </c>
      <c r="G75" s="5">
        <v>4.91</v>
      </c>
      <c r="H75" s="5" t="s">
        <v>74</v>
      </c>
      <c r="I75" s="3"/>
    </row>
    <row r="76" spans="1:9" ht="11.25" customHeight="1" x14ac:dyDescent="0.2">
      <c r="A76" s="5" t="s">
        <v>102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9.64</v>
      </c>
      <c r="H76" s="5" t="s">
        <v>74</v>
      </c>
      <c r="I76" s="3"/>
    </row>
    <row r="77" spans="1:9" ht="11.25" customHeight="1" x14ac:dyDescent="0.2">
      <c r="A77" s="5" t="s">
        <v>103</v>
      </c>
      <c r="B77" s="5">
        <v>1</v>
      </c>
      <c r="C77" s="5" t="s">
        <v>83</v>
      </c>
      <c r="D77" s="5" t="s">
        <v>73</v>
      </c>
      <c r="E77" s="5">
        <v>0</v>
      </c>
      <c r="F77" s="5">
        <v>0</v>
      </c>
      <c r="G77" s="5">
        <v>0</v>
      </c>
      <c r="H77" s="5" t="s">
        <v>83</v>
      </c>
      <c r="I77" s="3"/>
    </row>
    <row r="78" spans="1:9" ht="11.25" customHeight="1" x14ac:dyDescent="0.2">
      <c r="A78" s="5" t="s">
        <v>104</v>
      </c>
      <c r="B78" s="5">
        <v>1</v>
      </c>
      <c r="C78" s="5" t="s">
        <v>72</v>
      </c>
      <c r="D78" s="5" t="s">
        <v>73</v>
      </c>
      <c r="E78" s="5">
        <v>0</v>
      </c>
      <c r="F78" s="5">
        <v>0</v>
      </c>
      <c r="G78" s="5">
        <v>49.1</v>
      </c>
      <c r="H78" s="5" t="s">
        <v>74</v>
      </c>
      <c r="I78" s="3"/>
    </row>
    <row r="79" spans="1:9" ht="11.25" customHeight="1" x14ac:dyDescent="0.2">
      <c r="A79" s="11" t="s">
        <v>105</v>
      </c>
      <c r="B79" s="12"/>
      <c r="C79" s="12"/>
      <c r="D79" s="12"/>
      <c r="E79" s="12"/>
      <c r="F79" s="12"/>
      <c r="G79" s="12"/>
      <c r="H79" s="13"/>
      <c r="I79" s="3"/>
    </row>
    <row r="80" spans="1:9" ht="11.25" customHeight="1" x14ac:dyDescent="0.2">
      <c r="A80" s="5" t="s">
        <v>106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4.71</v>
      </c>
      <c r="H80" s="5" t="s">
        <v>83</v>
      </c>
      <c r="I80" s="3"/>
    </row>
    <row r="81" spans="1:9" ht="11.25" customHeight="1" x14ac:dyDescent="0.2">
      <c r="A81" s="5" t="s">
        <v>107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  <c r="I81" s="3"/>
    </row>
    <row r="82" spans="1:9" ht="11.25" customHeight="1" x14ac:dyDescent="0.2">
      <c r="A82" s="5" t="s">
        <v>108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5.1100000000000003</v>
      </c>
      <c r="H82" s="5" t="s">
        <v>83</v>
      </c>
      <c r="I82" s="3"/>
    </row>
    <row r="83" spans="1:9" ht="11.25" customHeight="1" x14ac:dyDescent="0.2">
      <c r="A83" s="5" t="s">
        <v>109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  <c r="I83" s="3"/>
    </row>
    <row r="84" spans="1:9" ht="11.25" customHeight="1" x14ac:dyDescent="0.2">
      <c r="A84" s="5" t="s">
        <v>110</v>
      </c>
      <c r="B84" s="5">
        <v>1</v>
      </c>
      <c r="C84" s="5" t="s">
        <v>83</v>
      </c>
      <c r="D84" s="5" t="s">
        <v>18</v>
      </c>
      <c r="E84" s="5">
        <v>0</v>
      </c>
      <c r="F84" s="5">
        <v>0</v>
      </c>
      <c r="G84" s="5">
        <v>0</v>
      </c>
      <c r="H84" s="5" t="s">
        <v>83</v>
      </c>
      <c r="I84" s="3"/>
    </row>
    <row r="85" spans="1:9" ht="11.25" customHeight="1" x14ac:dyDescent="0.2">
      <c r="A85" s="11" t="s">
        <v>111</v>
      </c>
      <c r="B85" s="12"/>
      <c r="C85" s="12"/>
      <c r="D85" s="12"/>
      <c r="E85" s="12"/>
      <c r="F85" s="12"/>
      <c r="G85" s="12"/>
      <c r="H85" s="13"/>
      <c r="I85" s="3"/>
    </row>
    <row r="86" spans="1:9" ht="11.25" customHeight="1" x14ac:dyDescent="0.2">
      <c r="A86" s="5" t="s">
        <v>112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19.64</v>
      </c>
      <c r="H86" s="5" t="s">
        <v>74</v>
      </c>
      <c r="I86" s="3"/>
    </row>
    <row r="87" spans="1:9" ht="11.25" customHeight="1" x14ac:dyDescent="0.2">
      <c r="A87" s="5" t="s">
        <v>113</v>
      </c>
      <c r="B87" s="5">
        <v>1</v>
      </c>
      <c r="C87" s="5" t="s">
        <v>72</v>
      </c>
      <c r="D87" s="5" t="s">
        <v>73</v>
      </c>
      <c r="E87" s="5">
        <v>0</v>
      </c>
      <c r="F87" s="5">
        <v>0</v>
      </c>
      <c r="G87" s="5">
        <v>0</v>
      </c>
      <c r="H87" s="5" t="s">
        <v>74</v>
      </c>
      <c r="I87" s="3"/>
    </row>
    <row r="88" spans="1:9" ht="11.25" customHeight="1" x14ac:dyDescent="0.2">
      <c r="A88" s="5" t="s">
        <v>114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  <c r="I88" s="3"/>
    </row>
    <row r="89" spans="1:9" ht="11.25" customHeight="1" x14ac:dyDescent="0.2">
      <c r="A89" s="5" t="s">
        <v>115</v>
      </c>
      <c r="B89" s="5">
        <v>1</v>
      </c>
      <c r="C89" s="5" t="s">
        <v>72</v>
      </c>
      <c r="D89" s="5" t="s">
        <v>18</v>
      </c>
      <c r="E89" s="5">
        <v>0</v>
      </c>
      <c r="F89" s="5">
        <v>0</v>
      </c>
      <c r="G89" s="5">
        <v>0</v>
      </c>
      <c r="H89" s="5" t="s">
        <v>74</v>
      </c>
      <c r="I89" s="3"/>
    </row>
    <row r="90" spans="1:9" ht="11.25" customHeight="1" x14ac:dyDescent="0.2">
      <c r="A90" s="5" t="s">
        <v>116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  <c r="I90" s="3"/>
    </row>
    <row r="91" spans="1:9" ht="11.25" customHeight="1" x14ac:dyDescent="0.2">
      <c r="A91" s="5" t="s">
        <v>117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  <c r="I91" s="3"/>
    </row>
    <row r="92" spans="1:9" ht="11.25" customHeight="1" x14ac:dyDescent="0.2">
      <c r="A92" s="5" t="s">
        <v>118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49.1</v>
      </c>
      <c r="H92" s="5" t="s">
        <v>74</v>
      </c>
      <c r="I92" s="3"/>
    </row>
    <row r="93" spans="1:9" ht="11.25" customHeight="1" x14ac:dyDescent="0.2">
      <c r="A93" s="5" t="s">
        <v>119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  <c r="I93" s="3"/>
    </row>
    <row r="94" spans="1:9" ht="11.25" customHeight="1" x14ac:dyDescent="0.2">
      <c r="A94" s="5" t="s">
        <v>120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28.48</v>
      </c>
      <c r="H94" s="5" t="s">
        <v>74</v>
      </c>
      <c r="I94" s="3"/>
    </row>
    <row r="95" spans="1:9" ht="11.25" customHeight="1" x14ac:dyDescent="0.2">
      <c r="A95" s="5" t="s">
        <v>121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  <c r="I95" s="3"/>
    </row>
    <row r="96" spans="1:9" ht="11.25" customHeight="1" x14ac:dyDescent="0.2">
      <c r="A96" s="5" t="s">
        <v>122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  <c r="I96" s="3"/>
    </row>
    <row r="97" spans="1:9" ht="11.25" customHeight="1" x14ac:dyDescent="0.2">
      <c r="A97" s="5" t="s">
        <v>123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30.44</v>
      </c>
      <c r="H97" s="5" t="s">
        <v>74</v>
      </c>
      <c r="I97" s="3"/>
    </row>
    <row r="98" spans="1:9" ht="11.25" customHeight="1" x14ac:dyDescent="0.2">
      <c r="A98" s="5" t="s">
        <v>124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  <c r="I98" s="3"/>
    </row>
    <row r="99" spans="1:9" ht="11.25" customHeight="1" x14ac:dyDescent="0.2">
      <c r="A99" s="5" t="s">
        <v>125</v>
      </c>
      <c r="B99" s="5">
        <v>1</v>
      </c>
      <c r="C99" s="5" t="s">
        <v>72</v>
      </c>
      <c r="D99" s="5" t="s">
        <v>73</v>
      </c>
      <c r="E99" s="5">
        <v>0</v>
      </c>
      <c r="F99" s="5">
        <v>0</v>
      </c>
      <c r="G99" s="5">
        <v>0</v>
      </c>
      <c r="H99" s="5" t="s">
        <v>74</v>
      </c>
      <c r="I99" s="3"/>
    </row>
    <row r="100" spans="1:9" ht="11.25" customHeight="1" x14ac:dyDescent="0.2">
      <c r="A100" s="11" t="s">
        <v>126</v>
      </c>
      <c r="B100" s="12"/>
      <c r="C100" s="12"/>
      <c r="D100" s="12"/>
      <c r="E100" s="12"/>
      <c r="F100" s="12"/>
      <c r="G100" s="12"/>
      <c r="H100" s="13"/>
      <c r="I100" s="3"/>
    </row>
    <row r="101" spans="1:9" ht="11.25" customHeight="1" x14ac:dyDescent="0.2">
      <c r="A101" s="5" t="s">
        <v>127</v>
      </c>
      <c r="B101" s="5">
        <v>1</v>
      </c>
      <c r="C101" s="5" t="s">
        <v>128</v>
      </c>
      <c r="D101" s="5" t="s">
        <v>45</v>
      </c>
      <c r="E101" s="5">
        <v>0</v>
      </c>
      <c r="F101" s="5">
        <v>0</v>
      </c>
      <c r="G101" s="5">
        <v>5.2</v>
      </c>
      <c r="H101" s="5" t="s">
        <v>128</v>
      </c>
      <c r="I101" s="3"/>
    </row>
    <row r="102" spans="1:9" ht="11.25" customHeight="1" x14ac:dyDescent="0.2">
      <c r="A102" s="5" t="s">
        <v>129</v>
      </c>
      <c r="B102" s="5">
        <v>1</v>
      </c>
      <c r="C102" s="5" t="s">
        <v>128</v>
      </c>
      <c r="D102" s="5" t="s">
        <v>39</v>
      </c>
      <c r="E102" s="5">
        <v>0</v>
      </c>
      <c r="F102" s="5">
        <v>0</v>
      </c>
      <c r="G102" s="5">
        <v>4.62</v>
      </c>
      <c r="H102" s="5" t="s">
        <v>128</v>
      </c>
      <c r="I102" s="3"/>
    </row>
    <row r="103" spans="1:9" ht="11.25" customHeight="1" x14ac:dyDescent="0.2">
      <c r="A103" s="5" t="s">
        <v>130</v>
      </c>
      <c r="B103" s="5">
        <v>1</v>
      </c>
      <c r="C103" s="5" t="s">
        <v>128</v>
      </c>
      <c r="D103" s="5" t="s">
        <v>39</v>
      </c>
      <c r="E103" s="5">
        <v>0</v>
      </c>
      <c r="F103" s="5">
        <v>0</v>
      </c>
      <c r="G103" s="5">
        <v>9.82</v>
      </c>
      <c r="H103" s="5" t="s">
        <v>128</v>
      </c>
      <c r="I103" s="3"/>
    </row>
    <row r="104" spans="1:9" ht="11.25" customHeight="1" x14ac:dyDescent="0.2">
      <c r="A104" s="5" t="s">
        <v>131</v>
      </c>
      <c r="B104" s="5">
        <v>1</v>
      </c>
      <c r="C104" s="5" t="s">
        <v>83</v>
      </c>
      <c r="D104" s="5" t="s">
        <v>18</v>
      </c>
      <c r="E104" s="5">
        <v>0</v>
      </c>
      <c r="F104" s="5">
        <v>0</v>
      </c>
      <c r="G104" s="5">
        <v>0</v>
      </c>
      <c r="H104" s="5" t="s">
        <v>83</v>
      </c>
      <c r="I104" s="3"/>
    </row>
    <row r="105" spans="1:9" ht="11.25" customHeight="1" x14ac:dyDescent="0.2">
      <c r="A105" s="11" t="s">
        <v>51</v>
      </c>
      <c r="B105" s="12"/>
      <c r="C105" s="12"/>
      <c r="D105" s="12"/>
      <c r="E105" s="12"/>
      <c r="F105" s="12"/>
      <c r="G105" s="12"/>
      <c r="H105" s="13"/>
      <c r="I105" s="3"/>
    </row>
    <row r="106" spans="1:9" ht="11.25" customHeight="1" x14ac:dyDescent="0.2">
      <c r="A106" s="5" t="s">
        <v>132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0</v>
      </c>
      <c r="H106" s="5"/>
      <c r="I106" s="3"/>
    </row>
    <row r="107" spans="1:9" ht="11.25" customHeight="1" x14ac:dyDescent="0.2">
      <c r="A107" s="5" t="s">
        <v>133</v>
      </c>
      <c r="B107" s="5">
        <v>0</v>
      </c>
      <c r="C107" s="5" t="s">
        <v>53</v>
      </c>
      <c r="D107" s="5" t="s">
        <v>45</v>
      </c>
      <c r="E107" s="5">
        <v>0</v>
      </c>
      <c r="F107" s="5">
        <v>0</v>
      </c>
      <c r="G107" s="5">
        <v>0</v>
      </c>
      <c r="H107" s="5"/>
      <c r="I107" s="3"/>
    </row>
    <row r="108" spans="1:9" ht="11.25" customHeight="1" x14ac:dyDescent="0.2">
      <c r="A108" s="5" t="s">
        <v>134</v>
      </c>
      <c r="B108" s="5">
        <v>0</v>
      </c>
      <c r="C108" s="5" t="s">
        <v>66</v>
      </c>
      <c r="D108" s="5" t="s">
        <v>45</v>
      </c>
      <c r="E108" s="5">
        <v>0</v>
      </c>
      <c r="F108" s="5">
        <v>0</v>
      </c>
      <c r="G108" s="5">
        <v>79.92</v>
      </c>
      <c r="H108" s="5"/>
      <c r="I108" s="3"/>
    </row>
    <row r="109" spans="1:9" ht="11.25" customHeight="1" x14ac:dyDescent="0.2">
      <c r="A109" s="5" t="s">
        <v>135</v>
      </c>
      <c r="B109" s="5">
        <v>0</v>
      </c>
      <c r="C109" s="5" t="s">
        <v>66</v>
      </c>
      <c r="D109" s="5" t="s">
        <v>45</v>
      </c>
      <c r="E109" s="5">
        <v>0</v>
      </c>
      <c r="F109" s="5">
        <v>0</v>
      </c>
      <c r="G109" s="5">
        <v>49.1</v>
      </c>
      <c r="H109" s="5"/>
      <c r="I109" s="3"/>
    </row>
    <row r="110" spans="1:9" ht="11.25" customHeight="1" x14ac:dyDescent="0.2">
      <c r="A110" s="11" t="s">
        <v>136</v>
      </c>
      <c r="B110" s="12"/>
      <c r="C110" s="12"/>
      <c r="D110" s="12"/>
      <c r="E110" s="12"/>
      <c r="F110" s="13"/>
      <c r="G110" s="6">
        <f>SUM(G50:G109)</f>
        <v>433.84000000000003</v>
      </c>
      <c r="H110" s="5"/>
      <c r="I110" s="3"/>
    </row>
    <row r="111" spans="1:9" ht="11.25" customHeight="1" x14ac:dyDescent="0.2">
      <c r="A111" s="11" t="s">
        <v>105</v>
      </c>
      <c r="B111" s="12"/>
      <c r="C111" s="12"/>
      <c r="D111" s="12"/>
      <c r="E111" s="12"/>
      <c r="F111" s="12"/>
      <c r="G111" s="12"/>
      <c r="H111" s="13"/>
      <c r="I111" s="3"/>
    </row>
    <row r="112" spans="1:9" ht="11.25" customHeight="1" x14ac:dyDescent="0.2">
      <c r="A112" s="11" t="s">
        <v>137</v>
      </c>
      <c r="B112" s="12"/>
      <c r="C112" s="12"/>
      <c r="D112" s="12"/>
      <c r="E112" s="12"/>
      <c r="F112" s="12"/>
      <c r="G112" s="12"/>
      <c r="H112" s="13"/>
      <c r="I112" s="3"/>
    </row>
    <row r="113" spans="1:9" ht="11.25" customHeight="1" x14ac:dyDescent="0.2">
      <c r="A113" s="5" t="s">
        <v>138</v>
      </c>
      <c r="B113" s="5">
        <v>1</v>
      </c>
      <c r="C113" s="5" t="s">
        <v>83</v>
      </c>
      <c r="D113" s="5" t="s">
        <v>39</v>
      </c>
      <c r="E113" s="5">
        <v>0</v>
      </c>
      <c r="F113" s="5">
        <v>0</v>
      </c>
      <c r="G113" s="5">
        <v>0</v>
      </c>
      <c r="H113" s="5" t="s">
        <v>83</v>
      </c>
      <c r="I113" s="3"/>
    </row>
    <row r="114" spans="1:9" ht="11.25" customHeight="1" x14ac:dyDescent="0.2">
      <c r="A114" s="5" t="s">
        <v>139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  <c r="I114" s="3"/>
    </row>
    <row r="115" spans="1:9" ht="11.25" customHeight="1" x14ac:dyDescent="0.2">
      <c r="A115" s="5" t="s">
        <v>140</v>
      </c>
      <c r="B115" s="5">
        <v>1</v>
      </c>
      <c r="C115" s="5" t="s">
        <v>83</v>
      </c>
      <c r="D115" s="5" t="s">
        <v>18</v>
      </c>
      <c r="E115" s="5">
        <v>0</v>
      </c>
      <c r="F115" s="5">
        <v>0</v>
      </c>
      <c r="G115" s="5">
        <v>0</v>
      </c>
      <c r="H115" s="5" t="s">
        <v>83</v>
      </c>
      <c r="I115" s="3"/>
    </row>
    <row r="116" spans="1:9" ht="11.25" customHeight="1" x14ac:dyDescent="0.2">
      <c r="A116" s="5" t="s">
        <v>141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44.1</v>
      </c>
      <c r="H116" s="5" t="s">
        <v>128</v>
      </c>
      <c r="I116" s="3"/>
    </row>
    <row r="117" spans="1:9" ht="11.25" customHeight="1" x14ac:dyDescent="0.2">
      <c r="A117" s="5" t="s">
        <v>142</v>
      </c>
      <c r="B117" s="5">
        <v>1</v>
      </c>
      <c r="C117" s="5" t="s">
        <v>128</v>
      </c>
      <c r="D117" s="5" t="s">
        <v>73</v>
      </c>
      <c r="E117" s="5">
        <v>0</v>
      </c>
      <c r="F117" s="5">
        <v>0</v>
      </c>
      <c r="G117" s="5">
        <v>35.28</v>
      </c>
      <c r="H117" s="5" t="s">
        <v>128</v>
      </c>
      <c r="I117" s="3"/>
    </row>
    <row r="118" spans="1:9" ht="11.25" customHeight="1" x14ac:dyDescent="0.2">
      <c r="A118" s="5" t="s">
        <v>143</v>
      </c>
      <c r="B118" s="5">
        <v>1</v>
      </c>
      <c r="C118" s="5" t="s">
        <v>128</v>
      </c>
      <c r="D118" s="5" t="s">
        <v>39</v>
      </c>
      <c r="E118" s="5">
        <v>0</v>
      </c>
      <c r="F118" s="5">
        <v>0</v>
      </c>
      <c r="G118" s="5">
        <v>4.91</v>
      </c>
      <c r="H118" s="5" t="s">
        <v>128</v>
      </c>
      <c r="I118" s="3"/>
    </row>
    <row r="119" spans="1:9" ht="11.25" customHeight="1" x14ac:dyDescent="0.2">
      <c r="A119" s="5" t="s">
        <v>144</v>
      </c>
      <c r="B119" s="5">
        <v>1</v>
      </c>
      <c r="C119" s="5" t="s">
        <v>128</v>
      </c>
      <c r="D119" s="5" t="s">
        <v>39</v>
      </c>
      <c r="E119" s="5">
        <v>0</v>
      </c>
      <c r="F119" s="5">
        <v>0</v>
      </c>
      <c r="G119" s="5">
        <v>0</v>
      </c>
      <c r="H119" s="5" t="s">
        <v>128</v>
      </c>
      <c r="I119" s="3"/>
    </row>
    <row r="120" spans="1:9" ht="11.25" customHeight="1" x14ac:dyDescent="0.2">
      <c r="A120" s="5" t="s">
        <v>145</v>
      </c>
      <c r="B120" s="5">
        <v>1</v>
      </c>
      <c r="C120" s="5" t="s">
        <v>128</v>
      </c>
      <c r="D120" s="5" t="s">
        <v>18</v>
      </c>
      <c r="E120" s="5">
        <v>0</v>
      </c>
      <c r="F120" s="5">
        <v>0</v>
      </c>
      <c r="G120" s="5">
        <v>0</v>
      </c>
      <c r="H120" s="5" t="s">
        <v>128</v>
      </c>
      <c r="I120" s="3"/>
    </row>
    <row r="121" spans="1:9" ht="11.25" customHeight="1" x14ac:dyDescent="0.2">
      <c r="A121" s="5" t="s">
        <v>146</v>
      </c>
      <c r="B121" s="5">
        <v>1</v>
      </c>
      <c r="C121" s="5" t="s">
        <v>66</v>
      </c>
      <c r="D121" s="5" t="s">
        <v>73</v>
      </c>
      <c r="E121" s="5">
        <v>0</v>
      </c>
      <c r="F121" s="5">
        <v>0</v>
      </c>
      <c r="G121" s="5">
        <v>9.82</v>
      </c>
      <c r="H121" s="5" t="s">
        <v>128</v>
      </c>
      <c r="I121" s="3"/>
    </row>
    <row r="122" spans="1:9" ht="11.25" customHeight="1" x14ac:dyDescent="0.2">
      <c r="A122" s="5" t="s">
        <v>147</v>
      </c>
      <c r="B122" s="5">
        <v>1</v>
      </c>
      <c r="C122" s="5" t="s">
        <v>128</v>
      </c>
      <c r="D122" s="5" t="s">
        <v>73</v>
      </c>
      <c r="E122" s="5">
        <v>0</v>
      </c>
      <c r="F122" s="5">
        <v>0</v>
      </c>
      <c r="G122" s="17">
        <v>30</v>
      </c>
      <c r="H122" s="5" t="s">
        <v>128</v>
      </c>
      <c r="I122" s="3"/>
    </row>
    <row r="123" spans="1:9" ht="11.25" customHeight="1" x14ac:dyDescent="0.2">
      <c r="A123" s="5" t="s">
        <v>148</v>
      </c>
      <c r="B123" s="5">
        <v>1</v>
      </c>
      <c r="C123" s="5" t="s">
        <v>83</v>
      </c>
      <c r="D123" s="5" t="s">
        <v>18</v>
      </c>
      <c r="E123" s="5">
        <v>0</v>
      </c>
      <c r="F123" s="5">
        <v>0</v>
      </c>
      <c r="G123" s="5">
        <v>5.1100000000000003</v>
      </c>
      <c r="H123" s="5" t="s">
        <v>83</v>
      </c>
      <c r="I123" s="3"/>
    </row>
    <row r="124" spans="1:9" ht="11.25" customHeight="1" x14ac:dyDescent="0.2">
      <c r="A124" s="5" t="s">
        <v>149</v>
      </c>
      <c r="B124" s="5">
        <v>1</v>
      </c>
      <c r="C124" s="5" t="s">
        <v>66</v>
      </c>
      <c r="D124" s="5" t="s">
        <v>39</v>
      </c>
      <c r="E124" s="5">
        <v>0</v>
      </c>
      <c r="F124" s="5">
        <v>0</v>
      </c>
      <c r="G124" s="5">
        <v>4.71</v>
      </c>
      <c r="H124" s="5"/>
      <c r="I124" s="3"/>
    </row>
    <row r="125" spans="1:9" ht="11.25" customHeight="1" x14ac:dyDescent="0.2">
      <c r="A125" s="5" t="s">
        <v>150</v>
      </c>
      <c r="B125" s="5">
        <v>1</v>
      </c>
      <c r="C125" s="5" t="s">
        <v>128</v>
      </c>
      <c r="D125" s="5" t="s">
        <v>18</v>
      </c>
      <c r="E125" s="5">
        <v>0</v>
      </c>
      <c r="F125" s="5">
        <v>0</v>
      </c>
      <c r="G125" s="5">
        <v>9.08</v>
      </c>
      <c r="H125" s="5" t="s">
        <v>128</v>
      </c>
      <c r="I125" s="3"/>
    </row>
    <row r="126" spans="1:9" ht="11.25" customHeight="1" x14ac:dyDescent="0.2">
      <c r="A126" s="5" t="s">
        <v>151</v>
      </c>
      <c r="B126" s="5">
        <v>1</v>
      </c>
      <c r="C126" s="5" t="s">
        <v>66</v>
      </c>
      <c r="D126" s="5" t="s">
        <v>73</v>
      </c>
      <c r="E126" s="5">
        <v>0</v>
      </c>
      <c r="F126" s="5">
        <v>0</v>
      </c>
      <c r="G126" s="5">
        <v>68.39</v>
      </c>
      <c r="H126" s="5"/>
      <c r="I126" s="3"/>
    </row>
    <row r="127" spans="1:9" ht="11.25" customHeight="1" x14ac:dyDescent="0.2">
      <c r="A127" s="5" t="s">
        <v>152</v>
      </c>
      <c r="B127" s="5">
        <v>1</v>
      </c>
      <c r="C127" s="5" t="s">
        <v>66</v>
      </c>
      <c r="D127" s="5" t="s">
        <v>73</v>
      </c>
      <c r="E127" s="5">
        <v>0</v>
      </c>
      <c r="F127" s="5">
        <v>0</v>
      </c>
      <c r="G127" s="5">
        <v>8.6300000000000008</v>
      </c>
      <c r="H127" s="5"/>
      <c r="I127" s="3"/>
    </row>
    <row r="128" spans="1:9" ht="11.25" customHeight="1" x14ac:dyDescent="0.2">
      <c r="A128" s="5" t="s">
        <v>153</v>
      </c>
      <c r="B128" s="5">
        <v>1</v>
      </c>
      <c r="C128" s="5" t="s">
        <v>66</v>
      </c>
      <c r="D128" s="5" t="s">
        <v>73</v>
      </c>
      <c r="E128" s="5">
        <v>0</v>
      </c>
      <c r="F128" s="5">
        <v>0</v>
      </c>
      <c r="G128" s="5">
        <v>25.67</v>
      </c>
      <c r="H128" s="5"/>
      <c r="I128" s="3"/>
    </row>
    <row r="129" spans="1:9" ht="11.25" customHeight="1" x14ac:dyDescent="0.2">
      <c r="A129" s="5" t="s">
        <v>154</v>
      </c>
      <c r="B129" s="5">
        <v>1</v>
      </c>
      <c r="C129" s="5" t="s">
        <v>128</v>
      </c>
      <c r="D129" s="5" t="s">
        <v>18</v>
      </c>
      <c r="E129" s="5">
        <v>0</v>
      </c>
      <c r="F129" s="5">
        <v>0</v>
      </c>
      <c r="G129" s="5">
        <v>5.2</v>
      </c>
      <c r="H129" s="5" t="s">
        <v>128</v>
      </c>
      <c r="I129" s="3"/>
    </row>
    <row r="130" spans="1:9" ht="11.25" customHeight="1" x14ac:dyDescent="0.2">
      <c r="A130" s="5" t="s">
        <v>155</v>
      </c>
      <c r="B130" s="5">
        <v>1</v>
      </c>
      <c r="C130" s="5" t="s">
        <v>128</v>
      </c>
      <c r="D130" s="5" t="s">
        <v>18</v>
      </c>
      <c r="E130" s="5">
        <v>0</v>
      </c>
      <c r="F130" s="5">
        <v>0</v>
      </c>
      <c r="G130" s="5">
        <v>0</v>
      </c>
      <c r="H130" s="5" t="s">
        <v>128</v>
      </c>
      <c r="I130" s="3"/>
    </row>
    <row r="131" spans="1:9" ht="11.25" customHeight="1" x14ac:dyDescent="0.2">
      <c r="A131" s="5" t="s">
        <v>156</v>
      </c>
      <c r="B131" s="5">
        <v>0</v>
      </c>
      <c r="C131" s="5" t="s">
        <v>157</v>
      </c>
      <c r="D131" s="5" t="s">
        <v>18</v>
      </c>
      <c r="E131" s="5">
        <v>0</v>
      </c>
      <c r="F131" s="5">
        <v>0</v>
      </c>
      <c r="G131" s="5">
        <v>0</v>
      </c>
      <c r="H131" s="5" t="s">
        <v>157</v>
      </c>
      <c r="I131" s="3"/>
    </row>
    <row r="132" spans="1:9" ht="11.25" customHeight="1" x14ac:dyDescent="0.2">
      <c r="A132" s="5" t="s">
        <v>158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68.739999999999995</v>
      </c>
      <c r="H132" s="5" t="s">
        <v>128</v>
      </c>
      <c r="I132" s="3"/>
    </row>
    <row r="133" spans="1:9" ht="11.25" customHeight="1" x14ac:dyDescent="0.2">
      <c r="A133" s="5" t="s">
        <v>159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48.11</v>
      </c>
      <c r="H133" s="5" t="s">
        <v>128</v>
      </c>
      <c r="I133" s="3"/>
    </row>
    <row r="134" spans="1:9" ht="11.25" customHeight="1" x14ac:dyDescent="0.2">
      <c r="A134" s="5" t="s">
        <v>160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58.92</v>
      </c>
      <c r="H134" s="5" t="s">
        <v>128</v>
      </c>
      <c r="I134" s="3"/>
    </row>
    <row r="135" spans="1:9" ht="11.25" customHeight="1" x14ac:dyDescent="0.2">
      <c r="A135" s="5" t="s">
        <v>161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50.08</v>
      </c>
      <c r="H135" s="5" t="s">
        <v>128</v>
      </c>
      <c r="I135" s="3"/>
    </row>
    <row r="136" spans="1:9" ht="11.25" customHeight="1" x14ac:dyDescent="0.2">
      <c r="A136" s="5" t="s">
        <v>162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29.46</v>
      </c>
      <c r="H136" s="5" t="s">
        <v>128</v>
      </c>
      <c r="I136" s="3"/>
    </row>
    <row r="137" spans="1:9" ht="11.25" customHeight="1" x14ac:dyDescent="0.2">
      <c r="A137" s="5" t="s">
        <v>163</v>
      </c>
      <c r="B137" s="5">
        <v>1</v>
      </c>
      <c r="C137" s="5" t="s">
        <v>128</v>
      </c>
      <c r="D137" s="5" t="s">
        <v>73</v>
      </c>
      <c r="E137" s="5">
        <v>0</v>
      </c>
      <c r="F137" s="5">
        <v>0</v>
      </c>
      <c r="G137" s="5">
        <v>8.84</v>
      </c>
      <c r="H137" s="5" t="s">
        <v>128</v>
      </c>
      <c r="I137" s="3"/>
    </row>
    <row r="138" spans="1:9" ht="11.25" customHeight="1" x14ac:dyDescent="0.2">
      <c r="A138" s="11" t="s">
        <v>51</v>
      </c>
      <c r="B138" s="12"/>
      <c r="C138" s="12"/>
      <c r="D138" s="12"/>
      <c r="E138" s="12"/>
      <c r="F138" s="12"/>
      <c r="G138" s="12"/>
      <c r="H138" s="13"/>
      <c r="I138" s="3"/>
    </row>
    <row r="139" spans="1:9" ht="11.25" customHeight="1" x14ac:dyDescent="0.2">
      <c r="A139" s="5" t="s">
        <v>164</v>
      </c>
      <c r="B139" s="5">
        <v>1</v>
      </c>
      <c r="C139" s="5" t="s">
        <v>53</v>
      </c>
      <c r="D139" s="5" t="s">
        <v>45</v>
      </c>
      <c r="E139" s="5">
        <v>0</v>
      </c>
      <c r="F139" s="5">
        <v>0</v>
      </c>
      <c r="G139" s="5">
        <v>10.8</v>
      </c>
      <c r="H139" s="5"/>
      <c r="I139" s="3"/>
    </row>
    <row r="140" spans="1:9" ht="11.25" customHeight="1" x14ac:dyDescent="0.2">
      <c r="A140" s="5" t="s">
        <v>165</v>
      </c>
      <c r="B140" s="5">
        <v>1</v>
      </c>
      <c r="C140" s="5" t="s">
        <v>53</v>
      </c>
      <c r="D140" s="5" t="s">
        <v>45</v>
      </c>
      <c r="E140" s="5">
        <v>0</v>
      </c>
      <c r="F140" s="5">
        <v>0</v>
      </c>
      <c r="G140" s="5">
        <v>14.95</v>
      </c>
      <c r="H140" s="5"/>
      <c r="I140" s="3"/>
    </row>
    <row r="141" spans="1:9" ht="11.25" customHeight="1" x14ac:dyDescent="0.2">
      <c r="A141" s="5" t="s">
        <v>166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  <c r="I141" s="3"/>
    </row>
    <row r="142" spans="1:9" ht="11.25" customHeight="1" x14ac:dyDescent="0.2">
      <c r="A142" s="5" t="s">
        <v>167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  <c r="I142" s="3"/>
    </row>
    <row r="143" spans="1:9" ht="11.25" customHeight="1" x14ac:dyDescent="0.2">
      <c r="A143" s="5" t="s">
        <v>168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  <c r="I143" s="3"/>
    </row>
    <row r="144" spans="1:9" ht="11.25" customHeight="1" x14ac:dyDescent="0.2">
      <c r="A144" s="5" t="s">
        <v>169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  <c r="I144" s="3"/>
    </row>
    <row r="145" spans="1:9" ht="11.25" customHeight="1" x14ac:dyDescent="0.2">
      <c r="A145" s="5" t="s">
        <v>170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  <c r="I145" s="3"/>
    </row>
    <row r="146" spans="1:9" ht="11.25" customHeight="1" x14ac:dyDescent="0.2">
      <c r="A146" s="5" t="s">
        <v>171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  <c r="I146" s="3"/>
    </row>
    <row r="147" spans="1:9" ht="11.25" customHeight="1" x14ac:dyDescent="0.2">
      <c r="A147" s="5" t="s">
        <v>172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  <c r="I147" s="3"/>
    </row>
    <row r="148" spans="1:9" ht="11.25" customHeight="1" x14ac:dyDescent="0.2">
      <c r="A148" s="5" t="s">
        <v>173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  <c r="I148" s="3"/>
    </row>
    <row r="149" spans="1:9" ht="11.25" customHeight="1" x14ac:dyDescent="0.2">
      <c r="A149" s="5" t="s">
        <v>174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  <c r="I149" s="3"/>
    </row>
    <row r="150" spans="1:9" ht="11.25" customHeight="1" x14ac:dyDescent="0.2">
      <c r="A150" s="5" t="s">
        <v>175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  <c r="I150" s="3"/>
    </row>
    <row r="151" spans="1:9" ht="11.25" customHeight="1" x14ac:dyDescent="0.2">
      <c r="A151" s="5" t="s">
        <v>176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  <c r="I151" s="3"/>
    </row>
    <row r="152" spans="1:9" ht="11.25" customHeight="1" x14ac:dyDescent="0.2">
      <c r="A152" s="5" t="s">
        <v>177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  <c r="I152" s="3"/>
    </row>
    <row r="153" spans="1:9" ht="11.25" customHeight="1" x14ac:dyDescent="0.2">
      <c r="A153" s="5" t="s">
        <v>178</v>
      </c>
      <c r="B153" s="5">
        <v>0</v>
      </c>
      <c r="C153" s="5" t="s">
        <v>53</v>
      </c>
      <c r="D153" s="5" t="s">
        <v>45</v>
      </c>
      <c r="E153" s="5">
        <v>0</v>
      </c>
      <c r="F153" s="5">
        <v>0</v>
      </c>
      <c r="G153" s="5">
        <v>0</v>
      </c>
      <c r="H153" s="5"/>
      <c r="I153" s="3"/>
    </row>
    <row r="154" spans="1:9" ht="11.25" customHeight="1" x14ac:dyDescent="0.2">
      <c r="A154" s="5" t="s">
        <v>179</v>
      </c>
      <c r="B154" s="5">
        <v>1</v>
      </c>
      <c r="C154" s="5" t="s">
        <v>66</v>
      </c>
      <c r="D154" s="5" t="s">
        <v>45</v>
      </c>
      <c r="E154" s="5">
        <v>0</v>
      </c>
      <c r="F154" s="5">
        <v>0</v>
      </c>
      <c r="G154" s="5">
        <v>21.46</v>
      </c>
      <c r="H154" s="5"/>
      <c r="I154" s="3"/>
    </row>
    <row r="155" spans="1:9" ht="11.25" customHeight="1" x14ac:dyDescent="0.2">
      <c r="A155" s="5" t="s">
        <v>180</v>
      </c>
      <c r="B155" s="5">
        <v>1</v>
      </c>
      <c r="C155" s="5" t="s">
        <v>53</v>
      </c>
      <c r="D155" s="5" t="s">
        <v>45</v>
      </c>
      <c r="E155" s="5">
        <v>0</v>
      </c>
      <c r="F155" s="5">
        <v>0</v>
      </c>
      <c r="G155" s="5">
        <v>4.91</v>
      </c>
      <c r="H155" s="5"/>
      <c r="I155" s="3"/>
    </row>
    <row r="156" spans="1:9" ht="11.25" customHeight="1" x14ac:dyDescent="0.2">
      <c r="A156" s="11" t="s">
        <v>181</v>
      </c>
      <c r="B156" s="12"/>
      <c r="C156" s="12"/>
      <c r="D156" s="12"/>
      <c r="E156" s="12"/>
      <c r="F156" s="13"/>
      <c r="G156" s="6">
        <f>SUM(G113:G155)</f>
        <v>567.17000000000007</v>
      </c>
      <c r="H156" s="5"/>
      <c r="I156" s="3"/>
    </row>
    <row r="157" spans="1:9" ht="11.25" customHeight="1" x14ac:dyDescent="0.2">
      <c r="A157" s="11" t="s">
        <v>182</v>
      </c>
      <c r="B157" s="12"/>
      <c r="C157" s="12"/>
      <c r="D157" s="12"/>
      <c r="E157" s="12"/>
      <c r="F157" s="12"/>
      <c r="G157" s="12"/>
      <c r="H157" s="13"/>
      <c r="I157" s="3"/>
    </row>
    <row r="158" spans="1:9" ht="11.25" customHeight="1" x14ac:dyDescent="0.2">
      <c r="A158" s="5" t="s">
        <v>183</v>
      </c>
      <c r="B158" s="5">
        <v>366</v>
      </c>
      <c r="C158" s="5" t="s">
        <v>157</v>
      </c>
      <c r="D158" s="5" t="s">
        <v>18</v>
      </c>
      <c r="E158" s="5">
        <v>6</v>
      </c>
      <c r="F158" s="5">
        <v>129.08000000000001</v>
      </c>
      <c r="G158" s="5">
        <f t="shared" ref="G158" si="6">ROUND(E158*F158*B158/1000,2)</f>
        <v>283.45999999999998</v>
      </c>
      <c r="H158" s="5" t="s">
        <v>157</v>
      </c>
      <c r="I158" s="3"/>
    </row>
    <row r="159" spans="1:9" ht="11.25" customHeight="1" x14ac:dyDescent="0.2">
      <c r="A159" s="11" t="s">
        <v>184</v>
      </c>
      <c r="B159" s="12"/>
      <c r="C159" s="12"/>
      <c r="D159" s="12"/>
      <c r="E159" s="12"/>
      <c r="F159" s="13"/>
      <c r="G159" s="6">
        <f>SUM(G158)</f>
        <v>283.45999999999998</v>
      </c>
      <c r="H159" s="5"/>
      <c r="I159" s="3"/>
    </row>
    <row r="160" spans="1:9" ht="11.25" customHeight="1" x14ac:dyDescent="0.2">
      <c r="A160" s="11" t="s">
        <v>185</v>
      </c>
      <c r="B160" s="12"/>
      <c r="C160" s="12"/>
      <c r="D160" s="12"/>
      <c r="E160" s="12"/>
      <c r="F160" s="12"/>
      <c r="G160" s="12"/>
      <c r="H160" s="13"/>
      <c r="I160" s="3"/>
    </row>
    <row r="161" spans="1:9" ht="11.25" customHeight="1" x14ac:dyDescent="0.2">
      <c r="A161" s="5" t="s">
        <v>186</v>
      </c>
      <c r="B161" s="5">
        <v>1</v>
      </c>
      <c r="C161" s="5" t="s">
        <v>66</v>
      </c>
      <c r="D161" s="5" t="s">
        <v>73</v>
      </c>
      <c r="E161" s="5">
        <v>0</v>
      </c>
      <c r="F161" s="5">
        <v>0</v>
      </c>
      <c r="G161" s="5">
        <v>0</v>
      </c>
      <c r="H161" s="5"/>
      <c r="I161" s="3"/>
    </row>
    <row r="162" spans="1:9" ht="11.25" customHeight="1" x14ac:dyDescent="0.2">
      <c r="A162" s="5" t="s">
        <v>187</v>
      </c>
      <c r="B162" s="5">
        <v>1</v>
      </c>
      <c r="C162" s="5" t="s">
        <v>66</v>
      </c>
      <c r="D162" s="5" t="s">
        <v>73</v>
      </c>
      <c r="E162" s="5">
        <v>1000</v>
      </c>
      <c r="F162" s="5">
        <v>99.44</v>
      </c>
      <c r="G162" s="5">
        <v>99.44</v>
      </c>
      <c r="H162" s="5" t="s">
        <v>21</v>
      </c>
      <c r="I162" s="3"/>
    </row>
    <row r="163" spans="1:9" ht="11.25" customHeight="1" x14ac:dyDescent="0.2">
      <c r="A163" s="5" t="s">
        <v>188</v>
      </c>
      <c r="B163" s="5">
        <v>5</v>
      </c>
      <c r="C163" s="5" t="s">
        <v>38</v>
      </c>
      <c r="D163" s="5" t="s">
        <v>73</v>
      </c>
      <c r="E163" s="5">
        <v>0</v>
      </c>
      <c r="F163" s="5">
        <v>0</v>
      </c>
      <c r="G163" s="5">
        <v>0</v>
      </c>
      <c r="H163" s="5" t="s">
        <v>40</v>
      </c>
      <c r="I163" s="3"/>
    </row>
    <row r="164" spans="1:9" ht="11.25" customHeight="1" x14ac:dyDescent="0.2">
      <c r="A164" s="11" t="s">
        <v>189</v>
      </c>
      <c r="B164" s="12"/>
      <c r="C164" s="12"/>
      <c r="D164" s="12"/>
      <c r="E164" s="12"/>
      <c r="F164" s="13"/>
      <c r="G164" s="6">
        <f>SUM(G161:G163)</f>
        <v>99.44</v>
      </c>
      <c r="H164" s="5"/>
      <c r="I164" s="3"/>
    </row>
    <row r="165" spans="1:9" ht="11.25" customHeight="1" x14ac:dyDescent="0.2">
      <c r="A165" s="11" t="s">
        <v>190</v>
      </c>
      <c r="B165" s="12"/>
      <c r="C165" s="12"/>
      <c r="D165" s="12"/>
      <c r="E165" s="12"/>
      <c r="F165" s="12"/>
      <c r="G165" s="12"/>
      <c r="H165" s="13"/>
      <c r="I165" s="3"/>
    </row>
    <row r="166" spans="1:9" ht="11.25" customHeight="1" x14ac:dyDescent="0.2">
      <c r="A166" s="5" t="s">
        <v>191</v>
      </c>
      <c r="B166" s="5">
        <v>1</v>
      </c>
      <c r="C166" s="5" t="s">
        <v>66</v>
      </c>
      <c r="D166" s="5" t="s">
        <v>73</v>
      </c>
      <c r="E166" s="5">
        <v>0</v>
      </c>
      <c r="F166" s="5">
        <v>0</v>
      </c>
      <c r="G166" s="5">
        <v>13.59</v>
      </c>
      <c r="H166" s="5"/>
      <c r="I166" s="3"/>
    </row>
    <row r="167" spans="1:9" ht="11.25" customHeight="1" x14ac:dyDescent="0.2">
      <c r="A167" s="5" t="s">
        <v>192</v>
      </c>
      <c r="B167" s="5">
        <v>2</v>
      </c>
      <c r="C167" s="5" t="s">
        <v>53</v>
      </c>
      <c r="D167" s="5" t="s">
        <v>73</v>
      </c>
      <c r="E167" s="5">
        <v>0</v>
      </c>
      <c r="F167" s="5">
        <v>0</v>
      </c>
      <c r="G167" s="5">
        <v>0</v>
      </c>
      <c r="H167" s="5"/>
      <c r="I167" s="3"/>
    </row>
    <row r="168" spans="1:9" ht="11.25" customHeight="1" x14ac:dyDescent="0.2">
      <c r="A168" s="5" t="s">
        <v>193</v>
      </c>
      <c r="B168" s="5">
        <v>1</v>
      </c>
      <c r="C168" s="5" t="s">
        <v>53</v>
      </c>
      <c r="D168" s="5" t="s">
        <v>73</v>
      </c>
      <c r="E168" s="5">
        <v>0</v>
      </c>
      <c r="F168" s="5">
        <v>0</v>
      </c>
      <c r="G168" s="5">
        <v>0</v>
      </c>
      <c r="H168" s="5"/>
      <c r="I168" s="3"/>
    </row>
    <row r="169" spans="1:9" ht="11.25" customHeight="1" x14ac:dyDescent="0.2">
      <c r="A169" s="11" t="s">
        <v>194</v>
      </c>
      <c r="B169" s="12"/>
      <c r="C169" s="12"/>
      <c r="D169" s="12"/>
      <c r="E169" s="12"/>
      <c r="F169" s="13"/>
      <c r="G169" s="6">
        <f>SUM(G166:G168)</f>
        <v>13.59</v>
      </c>
      <c r="H169" s="5"/>
      <c r="I169" s="3"/>
    </row>
    <row r="170" spans="1:9" ht="11.25" customHeight="1" x14ac:dyDescent="0.2">
      <c r="A170" s="11" t="s">
        <v>195</v>
      </c>
      <c r="B170" s="12"/>
      <c r="C170" s="12"/>
      <c r="D170" s="12"/>
      <c r="E170" s="12"/>
      <c r="F170" s="12"/>
      <c r="G170" s="12"/>
      <c r="H170" s="13"/>
      <c r="I170" s="3"/>
    </row>
    <row r="171" spans="1:9" ht="11.25" customHeight="1" x14ac:dyDescent="0.2">
      <c r="A171" s="5" t="s">
        <v>196</v>
      </c>
      <c r="B171" s="5">
        <v>1</v>
      </c>
      <c r="C171" s="5" t="s">
        <v>10</v>
      </c>
      <c r="D171" s="5" t="s">
        <v>73</v>
      </c>
      <c r="E171" s="5">
        <v>0</v>
      </c>
      <c r="F171" s="5">
        <v>0</v>
      </c>
      <c r="G171" s="5">
        <v>0</v>
      </c>
      <c r="H171" s="5" t="s">
        <v>23</v>
      </c>
      <c r="I171" s="3"/>
    </row>
    <row r="172" spans="1:9" ht="11.25" customHeight="1" x14ac:dyDescent="0.2">
      <c r="A172" s="5" t="s">
        <v>197</v>
      </c>
      <c r="B172" s="5">
        <v>1</v>
      </c>
      <c r="C172" s="5" t="s">
        <v>53</v>
      </c>
      <c r="D172" s="5" t="s">
        <v>73</v>
      </c>
      <c r="E172" s="5">
        <v>0</v>
      </c>
      <c r="F172" s="5">
        <v>0</v>
      </c>
      <c r="G172" s="5">
        <v>0</v>
      </c>
      <c r="H172" s="5"/>
      <c r="I172" s="3"/>
    </row>
    <row r="173" spans="1:9" ht="11.25" customHeight="1" x14ac:dyDescent="0.2">
      <c r="A173" s="11" t="s">
        <v>198</v>
      </c>
      <c r="B173" s="12"/>
      <c r="C173" s="12"/>
      <c r="D173" s="12"/>
      <c r="E173" s="12"/>
      <c r="F173" s="13"/>
      <c r="G173" s="6">
        <f>SUM(G171:G172)</f>
        <v>0</v>
      </c>
      <c r="H173" s="5"/>
      <c r="I173" s="3"/>
    </row>
    <row r="174" spans="1:9" ht="11.25" customHeight="1" x14ac:dyDescent="0.2">
      <c r="A174" s="11" t="s">
        <v>199</v>
      </c>
      <c r="B174" s="12"/>
      <c r="C174" s="12"/>
      <c r="D174" s="12"/>
      <c r="E174" s="12"/>
      <c r="F174" s="12"/>
      <c r="G174" s="12"/>
      <c r="H174" s="13"/>
      <c r="I174" s="3"/>
    </row>
    <row r="175" spans="1:9" ht="11.25" customHeight="1" x14ac:dyDescent="0.2">
      <c r="A175" s="5" t="s">
        <v>200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33.44</v>
      </c>
      <c r="H175" s="5" t="s">
        <v>201</v>
      </c>
      <c r="I175" s="3"/>
    </row>
    <row r="176" spans="1:9" ht="11.25" customHeight="1" x14ac:dyDescent="0.2">
      <c r="A176" s="5" t="s">
        <v>202</v>
      </c>
      <c r="B176" s="5">
        <v>0</v>
      </c>
      <c r="C176" s="5" t="s">
        <v>201</v>
      </c>
      <c r="D176" s="5" t="s">
        <v>73</v>
      </c>
      <c r="E176" s="5">
        <v>0</v>
      </c>
      <c r="F176" s="5">
        <v>0</v>
      </c>
      <c r="G176" s="17">
        <v>30</v>
      </c>
      <c r="H176" s="5" t="s">
        <v>201</v>
      </c>
      <c r="I176" s="3"/>
    </row>
    <row r="177" spans="1:9" ht="11.25" customHeight="1" x14ac:dyDescent="0.2">
      <c r="A177" s="11" t="s">
        <v>203</v>
      </c>
      <c r="B177" s="12"/>
      <c r="C177" s="12"/>
      <c r="D177" s="12"/>
      <c r="E177" s="12"/>
      <c r="F177" s="13"/>
      <c r="G177" s="6">
        <f>SUM(G175:G176)</f>
        <v>63.44</v>
      </c>
      <c r="H177" s="5"/>
      <c r="I177" s="3"/>
    </row>
    <row r="178" spans="1:9" ht="11.25" customHeight="1" x14ac:dyDescent="0.2">
      <c r="A178" s="11" t="s">
        <v>204</v>
      </c>
      <c r="B178" s="12"/>
      <c r="C178" s="12"/>
      <c r="D178" s="12"/>
      <c r="E178" s="12"/>
      <c r="F178" s="12"/>
      <c r="G178" s="12"/>
      <c r="H178" s="13"/>
      <c r="I178" s="3"/>
    </row>
    <row r="179" spans="1:9" ht="11.25" customHeight="1" x14ac:dyDescent="0.2">
      <c r="A179" s="5" t="s">
        <v>205</v>
      </c>
      <c r="B179" s="5">
        <v>0</v>
      </c>
      <c r="C179" s="5" t="s">
        <v>53</v>
      </c>
      <c r="D179" s="5"/>
      <c r="E179" s="5">
        <v>0</v>
      </c>
      <c r="F179" s="5">
        <v>0</v>
      </c>
      <c r="G179" s="5">
        <v>146.46</v>
      </c>
      <c r="H179" s="5"/>
      <c r="I179" s="3"/>
    </row>
    <row r="180" spans="1:9" ht="11.25" customHeight="1" x14ac:dyDescent="0.2">
      <c r="A180" s="11" t="s">
        <v>206</v>
      </c>
      <c r="B180" s="12"/>
      <c r="C180" s="12"/>
      <c r="D180" s="12"/>
      <c r="E180" s="12"/>
      <c r="F180" s="13"/>
      <c r="G180" s="6">
        <f>SUM(G179)</f>
        <v>146.46</v>
      </c>
      <c r="H180" s="5"/>
      <c r="I180" s="3"/>
    </row>
    <row r="181" spans="1:9" ht="11.25" customHeight="1" x14ac:dyDescent="0.2">
      <c r="A181" s="11" t="s">
        <v>207</v>
      </c>
      <c r="B181" s="12"/>
      <c r="C181" s="12"/>
      <c r="D181" s="12"/>
      <c r="E181" s="12"/>
      <c r="F181" s="12"/>
      <c r="G181" s="12"/>
      <c r="H181" s="13"/>
      <c r="I181" s="3"/>
    </row>
    <row r="182" spans="1:9" ht="11.25" customHeight="1" x14ac:dyDescent="0.2">
      <c r="A182" s="11" t="s">
        <v>51</v>
      </c>
      <c r="B182" s="12"/>
      <c r="C182" s="12"/>
      <c r="D182" s="12"/>
      <c r="E182" s="12"/>
      <c r="F182" s="12"/>
      <c r="G182" s="12"/>
      <c r="H182" s="13"/>
      <c r="I182" s="3"/>
    </row>
    <row r="183" spans="1:9" ht="11.25" customHeight="1" x14ac:dyDescent="0.2">
      <c r="A183" s="5" t="s">
        <v>208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20.87</v>
      </c>
      <c r="H183" s="5"/>
      <c r="I183" s="3"/>
    </row>
    <row r="184" spans="1:9" ht="11.25" customHeight="1" x14ac:dyDescent="0.2">
      <c r="A184" s="5" t="s">
        <v>209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  <c r="I184" s="3"/>
    </row>
    <row r="185" spans="1:9" ht="11.25" customHeight="1" x14ac:dyDescent="0.2">
      <c r="A185" s="5" t="s">
        <v>210</v>
      </c>
      <c r="B185" s="5">
        <v>0</v>
      </c>
      <c r="C185" s="5" t="s">
        <v>53</v>
      </c>
      <c r="D185" s="5" t="s">
        <v>45</v>
      </c>
      <c r="E185" s="5">
        <v>0</v>
      </c>
      <c r="F185" s="5">
        <v>0</v>
      </c>
      <c r="G185" s="5">
        <v>0</v>
      </c>
      <c r="H185" s="5"/>
      <c r="I185" s="3"/>
    </row>
    <row r="186" spans="1:9" ht="11.25" customHeight="1" x14ac:dyDescent="0.2">
      <c r="A186" s="11" t="s">
        <v>211</v>
      </c>
      <c r="B186" s="12"/>
      <c r="C186" s="12"/>
      <c r="D186" s="12"/>
      <c r="E186" s="12"/>
      <c r="F186" s="13"/>
      <c r="G186" s="6">
        <f>G183+G184+G185</f>
        <v>20.87</v>
      </c>
      <c r="H186" s="5"/>
      <c r="I186" s="3"/>
    </row>
    <row r="187" spans="1:9" ht="11.25" customHeight="1" x14ac:dyDescent="0.2">
      <c r="A187" s="11" t="s">
        <v>212</v>
      </c>
      <c r="B187" s="12"/>
      <c r="C187" s="12"/>
      <c r="D187" s="12"/>
      <c r="E187" s="12"/>
      <c r="F187" s="12"/>
      <c r="G187" s="12"/>
      <c r="H187" s="13"/>
      <c r="I187" s="3"/>
    </row>
    <row r="188" spans="1:9" ht="11.25" customHeight="1" x14ac:dyDescent="0.2">
      <c r="A188" s="5" t="s">
        <v>213</v>
      </c>
      <c r="B188" s="5">
        <v>1</v>
      </c>
      <c r="C188" s="5" t="s">
        <v>10</v>
      </c>
      <c r="D188" s="5" t="s">
        <v>73</v>
      </c>
      <c r="E188" s="5">
        <v>0</v>
      </c>
      <c r="F188" s="5">
        <v>0</v>
      </c>
      <c r="G188" s="5">
        <v>11.16</v>
      </c>
      <c r="H188" s="5" t="s">
        <v>23</v>
      </c>
      <c r="I188" s="3"/>
    </row>
    <row r="189" spans="1:9" ht="11.25" customHeight="1" x14ac:dyDescent="0.2">
      <c r="A189" s="5" t="s">
        <v>214</v>
      </c>
      <c r="B189" s="5">
        <v>1</v>
      </c>
      <c r="C189" s="5" t="s">
        <v>66</v>
      </c>
      <c r="D189" s="5" t="s">
        <v>73</v>
      </c>
      <c r="E189" s="5">
        <v>0</v>
      </c>
      <c r="F189" s="5">
        <v>0</v>
      </c>
      <c r="G189" s="17">
        <v>5.6</v>
      </c>
      <c r="H189" s="5"/>
      <c r="I189" s="3"/>
    </row>
    <row r="190" spans="1:9" ht="11.25" customHeight="1" x14ac:dyDescent="0.2">
      <c r="A190" s="5" t="s">
        <v>215</v>
      </c>
      <c r="B190" s="5">
        <v>1</v>
      </c>
      <c r="C190" s="5" t="s">
        <v>216</v>
      </c>
      <c r="D190" s="5" t="s">
        <v>18</v>
      </c>
      <c r="E190" s="5">
        <v>0</v>
      </c>
      <c r="F190" s="5">
        <v>0</v>
      </c>
      <c r="G190" s="5">
        <v>0</v>
      </c>
      <c r="H190" s="5" t="s">
        <v>217</v>
      </c>
      <c r="I190" s="3"/>
    </row>
    <row r="191" spans="1:9" ht="11.25" customHeight="1" x14ac:dyDescent="0.2">
      <c r="A191" s="11" t="s">
        <v>51</v>
      </c>
      <c r="B191" s="12"/>
      <c r="C191" s="12"/>
      <c r="D191" s="12"/>
      <c r="E191" s="12"/>
      <c r="F191" s="12"/>
      <c r="G191" s="12"/>
      <c r="H191" s="13"/>
      <c r="I191" s="3"/>
    </row>
    <row r="192" spans="1:9" ht="11.25" customHeight="1" x14ac:dyDescent="0.2">
      <c r="A192" s="5" t="s">
        <v>218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  <c r="I192" s="3"/>
    </row>
    <row r="193" spans="1:10" ht="11.25" customHeight="1" x14ac:dyDescent="0.2">
      <c r="A193" s="5" t="s">
        <v>219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  <c r="I193" s="3"/>
    </row>
    <row r="194" spans="1:10" ht="11.25" customHeight="1" x14ac:dyDescent="0.2">
      <c r="A194" s="5" t="s">
        <v>220</v>
      </c>
      <c r="B194" s="5">
        <v>0</v>
      </c>
      <c r="C194" s="5" t="s">
        <v>53</v>
      </c>
      <c r="D194" s="5" t="s">
        <v>45</v>
      </c>
      <c r="E194" s="5">
        <v>0</v>
      </c>
      <c r="F194" s="5">
        <v>0</v>
      </c>
      <c r="G194" s="5">
        <v>0</v>
      </c>
      <c r="H194" s="5"/>
      <c r="I194" s="3"/>
    </row>
    <row r="195" spans="1:10" ht="11.25" customHeight="1" x14ac:dyDescent="0.2">
      <c r="A195" s="11" t="s">
        <v>221</v>
      </c>
      <c r="B195" s="12"/>
      <c r="C195" s="12"/>
      <c r="D195" s="12"/>
      <c r="E195" s="12"/>
      <c r="F195" s="13"/>
      <c r="G195" s="6">
        <f>SUM(G188:G194)</f>
        <v>16.759999999999998</v>
      </c>
      <c r="H195" s="5"/>
      <c r="I195" s="3"/>
    </row>
    <row r="196" spans="1:10" ht="11.25" customHeight="1" x14ac:dyDescent="0.2">
      <c r="A196" s="11" t="s">
        <v>222</v>
      </c>
      <c r="B196" s="12"/>
      <c r="C196" s="12"/>
      <c r="D196" s="12"/>
      <c r="E196" s="12"/>
      <c r="F196" s="12"/>
      <c r="G196" s="12"/>
      <c r="H196" s="13"/>
      <c r="I196" s="3"/>
    </row>
    <row r="197" spans="1:10" ht="11.25" customHeight="1" x14ac:dyDescent="0.2">
      <c r="A197" s="5" t="s">
        <v>223</v>
      </c>
      <c r="B197" s="5">
        <v>1</v>
      </c>
      <c r="C197" s="5" t="s">
        <v>53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  <c r="I197" s="3"/>
    </row>
    <row r="198" spans="1:10" ht="11.25" customHeight="1" x14ac:dyDescent="0.2">
      <c r="A198" s="5" t="s">
        <v>224</v>
      </c>
      <c r="B198" s="5">
        <v>1</v>
      </c>
      <c r="C198" s="5" t="s">
        <v>225</v>
      </c>
      <c r="D198" s="5" t="s">
        <v>11</v>
      </c>
      <c r="E198" s="5">
        <v>0</v>
      </c>
      <c r="F198" s="5">
        <v>0</v>
      </c>
      <c r="G198" s="5">
        <v>0</v>
      </c>
      <c r="H198" s="5" t="s">
        <v>226</v>
      </c>
      <c r="I198" s="3"/>
    </row>
    <row r="199" spans="1:10" ht="11.25" customHeight="1" x14ac:dyDescent="0.2">
      <c r="A199" s="5" t="s">
        <v>227</v>
      </c>
      <c r="B199" s="5">
        <v>1</v>
      </c>
      <c r="C199" s="5" t="s">
        <v>53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  <c r="I199" s="3"/>
    </row>
    <row r="200" spans="1:10" ht="11.25" customHeight="1" x14ac:dyDescent="0.2">
      <c r="A200" s="5" t="s">
        <v>228</v>
      </c>
      <c r="B200" s="5">
        <v>0</v>
      </c>
      <c r="C200" s="5" t="s">
        <v>53</v>
      </c>
      <c r="D200" s="5" t="s">
        <v>73</v>
      </c>
      <c r="E200" s="5">
        <v>0</v>
      </c>
      <c r="F200" s="5">
        <v>0</v>
      </c>
      <c r="G200" s="5">
        <v>0</v>
      </c>
      <c r="H200" s="5"/>
      <c r="I200" s="3"/>
    </row>
    <row r="201" spans="1:10" ht="11.25" customHeight="1" x14ac:dyDescent="0.2">
      <c r="A201" s="5" t="s">
        <v>229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  <c r="I201" s="3"/>
    </row>
    <row r="202" spans="1:10" ht="11.25" customHeight="1" x14ac:dyDescent="0.2">
      <c r="A202" s="5" t="s">
        <v>230</v>
      </c>
      <c r="B202" s="5">
        <v>0</v>
      </c>
      <c r="C202" s="5" t="s">
        <v>53</v>
      </c>
      <c r="D202" s="5" t="s">
        <v>11</v>
      </c>
      <c r="E202" s="5">
        <v>0</v>
      </c>
      <c r="F202" s="5">
        <v>0</v>
      </c>
      <c r="G202" s="5">
        <v>0</v>
      </c>
      <c r="H202" s="5"/>
      <c r="I202" s="3"/>
    </row>
    <row r="203" spans="1:10" ht="11.25" customHeight="1" x14ac:dyDescent="0.2">
      <c r="A203" s="5" t="s">
        <v>231</v>
      </c>
      <c r="B203" s="5">
        <v>1</v>
      </c>
      <c r="C203" s="5" t="s">
        <v>10</v>
      </c>
      <c r="D203" s="5" t="s">
        <v>18</v>
      </c>
      <c r="E203" s="5">
        <v>0</v>
      </c>
      <c r="F203" s="5">
        <v>0</v>
      </c>
      <c r="G203" s="5">
        <v>0</v>
      </c>
      <c r="H203" s="5" t="s">
        <v>23</v>
      </c>
      <c r="I203" s="3"/>
    </row>
    <row r="204" spans="1:10" ht="44.25" customHeight="1" x14ac:dyDescent="0.2">
      <c r="A204" s="5" t="s">
        <v>232</v>
      </c>
      <c r="B204" s="5">
        <v>1</v>
      </c>
      <c r="C204" s="5" t="s">
        <v>233</v>
      </c>
      <c r="D204" s="5" t="s">
        <v>73</v>
      </c>
      <c r="E204" s="5">
        <v>0</v>
      </c>
      <c r="F204" s="5">
        <v>0</v>
      </c>
      <c r="G204" s="5">
        <v>0</v>
      </c>
      <c r="H204" s="5" t="s">
        <v>233</v>
      </c>
      <c r="I204" s="3"/>
    </row>
    <row r="205" spans="1:10" ht="11.25" customHeight="1" x14ac:dyDescent="0.2">
      <c r="A205" s="5" t="s">
        <v>234</v>
      </c>
      <c r="B205" s="5">
        <v>3</v>
      </c>
      <c r="C205" s="5" t="s">
        <v>44</v>
      </c>
      <c r="D205" s="5" t="s">
        <v>11</v>
      </c>
      <c r="E205" s="5">
        <v>0</v>
      </c>
      <c r="F205" s="5">
        <v>0</v>
      </c>
      <c r="G205" s="5">
        <v>0</v>
      </c>
      <c r="H205" s="5" t="s">
        <v>46</v>
      </c>
      <c r="I205" s="3"/>
    </row>
    <row r="206" spans="1:10" ht="11.25" customHeight="1" x14ac:dyDescent="0.2">
      <c r="A206" s="5" t="s">
        <v>235</v>
      </c>
      <c r="B206" s="5">
        <v>3</v>
      </c>
      <c r="C206" s="5" t="s">
        <v>236</v>
      </c>
      <c r="D206" s="5" t="s">
        <v>11</v>
      </c>
      <c r="E206" s="5">
        <v>0</v>
      </c>
      <c r="F206" s="5">
        <v>0</v>
      </c>
      <c r="G206" s="5">
        <v>0</v>
      </c>
      <c r="H206" s="5" t="s">
        <v>237</v>
      </c>
      <c r="I206" s="3"/>
    </row>
    <row r="207" spans="1:10" ht="11.25" customHeight="1" x14ac:dyDescent="0.2">
      <c r="A207" s="9" t="s">
        <v>238</v>
      </c>
      <c r="B207" s="9"/>
      <c r="C207" s="9"/>
      <c r="D207" s="9"/>
      <c r="E207" s="9"/>
      <c r="F207" s="9"/>
      <c r="G207" s="7">
        <f>SUM(G197:G206)</f>
        <v>0</v>
      </c>
      <c r="H207" s="5"/>
    </row>
    <row r="208" spans="1:10" ht="11.25" customHeight="1" x14ac:dyDescent="0.25">
      <c r="A208" s="8" t="s">
        <v>239</v>
      </c>
      <c r="B208" s="9"/>
      <c r="C208" s="9"/>
      <c r="D208" s="9"/>
      <c r="E208" s="9"/>
      <c r="F208" s="9"/>
      <c r="G208" s="9">
        <f>G38+G43+G46+G110+G156+G159+G164+G169+G173+G177+G180+G186+G195+G207+G5</f>
        <v>2940.7400000000007</v>
      </c>
      <c r="H208" s="9"/>
      <c r="J208" s="4"/>
    </row>
    <row r="209" spans="1:9" ht="11.25" customHeight="1" x14ac:dyDescent="0.2"/>
    <row r="210" spans="1:9" ht="11.25" hidden="1" customHeight="1" x14ac:dyDescent="0.2">
      <c r="E210" s="3" t="s">
        <v>243</v>
      </c>
      <c r="F210" s="3">
        <f>(25.51*6+26.53*6)/12</f>
        <v>26.02</v>
      </c>
      <c r="G210" s="18">
        <f>G208*1000/F211/12</f>
        <v>26.004272824060816</v>
      </c>
      <c r="H210" s="19">
        <f>F210/G210</f>
        <v>1.0006047919911312</v>
      </c>
      <c r="I210" s="3"/>
    </row>
    <row r="211" spans="1:9" hidden="1" x14ac:dyDescent="0.2">
      <c r="E211" s="3" t="s">
        <v>244</v>
      </c>
      <c r="F211" s="3">
        <v>9423.9</v>
      </c>
      <c r="G211" s="18">
        <f>F211*F210*12/1000</f>
        <v>2942.518536</v>
      </c>
    </row>
    <row r="212" spans="1:9" hidden="1" x14ac:dyDescent="0.2">
      <c r="G212" s="18"/>
    </row>
    <row r="213" spans="1:9" hidden="1" x14ac:dyDescent="0.2">
      <c r="F213" s="3" t="s">
        <v>245</v>
      </c>
      <c r="G213" s="18">
        <f>G211-G208</f>
        <v>1.7785359999993489</v>
      </c>
      <c r="H213" s="20">
        <f>G215-G208</f>
        <v>-292.47331760000043</v>
      </c>
    </row>
    <row r="214" spans="1:9" hidden="1" x14ac:dyDescent="0.2">
      <c r="G214" s="18"/>
    </row>
    <row r="215" spans="1:9" hidden="1" x14ac:dyDescent="0.2">
      <c r="G215" s="18">
        <f>G211*0.9</f>
        <v>2648.2666824000003</v>
      </c>
    </row>
    <row r="216" spans="1:9" hidden="1" x14ac:dyDescent="0.2">
      <c r="F216" s="3" t="s">
        <v>246</v>
      </c>
      <c r="G216" s="18">
        <f>G211*0.1</f>
        <v>294.2518536</v>
      </c>
    </row>
    <row r="217" spans="1:9" hidden="1" x14ac:dyDescent="0.2">
      <c r="G217" s="18">
        <f>SUM(G215:G216)</f>
        <v>2942.5185360000005</v>
      </c>
    </row>
    <row r="219" spans="1:9" ht="12.75" x14ac:dyDescent="0.2">
      <c r="A219" s="24" t="s">
        <v>247</v>
      </c>
      <c r="B219" s="24"/>
      <c r="C219" s="24"/>
      <c r="D219" s="24"/>
      <c r="E219" s="24"/>
      <c r="G219" s="24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topLeftCell="A149" workbookViewId="0">
      <selection activeCell="B162" sqref="B162:D162"/>
    </sheetView>
  </sheetViews>
  <sheetFormatPr defaultRowHeight="15" x14ac:dyDescent="0.2"/>
  <cols>
    <col min="1" max="1" width="58.28515625" style="3" customWidth="1"/>
    <col min="2" max="2" width="11" style="3" customWidth="1"/>
    <col min="3" max="3" width="13.7109375" style="3" customWidth="1"/>
    <col min="4" max="4" width="5.85546875" style="3" customWidth="1"/>
    <col min="5" max="7" width="9.140625" style="3"/>
    <col min="8" max="8" width="13.28515625" style="3" customWidth="1"/>
    <col min="9" max="9" width="9.42578125" style="4" customWidth="1"/>
    <col min="10" max="16384" width="9.140625" style="3"/>
  </cols>
  <sheetData>
    <row r="1" spans="1:11" s="1" customFormat="1" x14ac:dyDescent="0.25">
      <c r="A1" s="15" t="s">
        <v>249</v>
      </c>
      <c r="B1" s="15"/>
      <c r="C1" s="15"/>
      <c r="D1" s="15"/>
      <c r="E1" s="15"/>
      <c r="F1" s="15"/>
      <c r="G1" s="15"/>
      <c r="I1" s="2"/>
    </row>
    <row r="2" spans="1:11" ht="11.25" x14ac:dyDescent="0.2"/>
    <row r="3" spans="1:11" ht="18.75" x14ac:dyDescent="0.2">
      <c r="A3" s="16" t="s">
        <v>0</v>
      </c>
      <c r="B3" s="16"/>
    </row>
    <row r="4" spans="1:11" ht="67.5" x14ac:dyDescent="0.2">
      <c r="A4" s="10" t="s">
        <v>1</v>
      </c>
      <c r="B4" s="21" t="s">
        <v>2</v>
      </c>
      <c r="C4" s="23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3"/>
    </row>
    <row r="5" spans="1:11" ht="11.25" x14ac:dyDescent="0.2">
      <c r="A5" s="14" t="s">
        <v>242</v>
      </c>
      <c r="B5" s="9"/>
      <c r="C5" s="9"/>
      <c r="D5" s="10"/>
      <c r="E5" s="10"/>
      <c r="F5" s="10"/>
      <c r="G5" s="10">
        <v>300.02</v>
      </c>
      <c r="H5" s="10"/>
      <c r="I5" s="3"/>
    </row>
    <row r="6" spans="1:11" ht="22.5" x14ac:dyDescent="0.2">
      <c r="A6" s="21" t="s">
        <v>8</v>
      </c>
      <c r="B6" s="22"/>
      <c r="C6" s="22"/>
      <c r="D6" s="22"/>
      <c r="E6" s="22"/>
      <c r="F6" s="22"/>
      <c r="G6" s="22"/>
      <c r="H6" s="23"/>
      <c r="I6" s="3"/>
    </row>
    <row r="7" spans="1:11" ht="11.25" customHeight="1" x14ac:dyDescent="0.2">
      <c r="A7" s="5" t="s">
        <v>9</v>
      </c>
      <c r="B7" s="5">
        <v>299</v>
      </c>
      <c r="C7" s="5" t="s">
        <v>10</v>
      </c>
      <c r="D7" s="5" t="s">
        <v>11</v>
      </c>
      <c r="E7" s="5">
        <v>213.3</v>
      </c>
      <c r="F7" s="5">
        <v>2.4700000000000002</v>
      </c>
      <c r="G7" s="5">
        <f>ROUND(E7*F7*B7/1000,2)</f>
        <v>157.53</v>
      </c>
      <c r="H7" s="5" t="s">
        <v>12</v>
      </c>
      <c r="I7" s="3"/>
      <c r="K7" s="3">
        <f>ROUND(F7*1.02,2)</f>
        <v>2.52</v>
      </c>
    </row>
    <row r="8" spans="1:11" ht="11.25" customHeight="1" x14ac:dyDescent="0.2">
      <c r="A8" s="5" t="s">
        <v>13</v>
      </c>
      <c r="B8" s="5">
        <v>1</v>
      </c>
      <c r="C8" s="5" t="s">
        <v>14</v>
      </c>
      <c r="D8" s="5" t="s">
        <v>11</v>
      </c>
      <c r="E8" s="5">
        <v>1066.7</v>
      </c>
      <c r="F8" s="5">
        <v>2.15</v>
      </c>
      <c r="G8" s="5">
        <f t="shared" ref="G8:G24" si="0">ROUND(E8*F8*B8/1000,2)</f>
        <v>2.29</v>
      </c>
      <c r="H8" s="5" t="s">
        <v>15</v>
      </c>
      <c r="I8" s="3"/>
      <c r="K8" s="3">
        <f t="shared" ref="K8:K45" si="1">ROUND(F8*1.02,2)</f>
        <v>2.19</v>
      </c>
    </row>
    <row r="9" spans="1:11" ht="11.25" customHeight="1" x14ac:dyDescent="0.2">
      <c r="A9" s="5" t="s">
        <v>16</v>
      </c>
      <c r="B9" s="5">
        <v>299</v>
      </c>
      <c r="C9" s="5" t="s">
        <v>10</v>
      </c>
      <c r="D9" s="5" t="s">
        <v>11</v>
      </c>
      <c r="E9" s="5">
        <v>36</v>
      </c>
      <c r="F9" s="5">
        <v>3.33</v>
      </c>
      <c r="G9" s="5">
        <f t="shared" si="0"/>
        <v>35.840000000000003</v>
      </c>
      <c r="H9" s="5" t="s">
        <v>15</v>
      </c>
      <c r="I9" s="3"/>
      <c r="K9" s="3">
        <f t="shared" si="1"/>
        <v>3.4</v>
      </c>
    </row>
    <row r="10" spans="1:11" ht="11.25" customHeight="1" x14ac:dyDescent="0.2">
      <c r="A10" s="5" t="s">
        <v>17</v>
      </c>
      <c r="B10" s="5">
        <v>1</v>
      </c>
      <c r="C10" s="5" t="s">
        <v>14</v>
      </c>
      <c r="D10" s="5" t="s">
        <v>18</v>
      </c>
      <c r="E10" s="5">
        <v>36</v>
      </c>
      <c r="F10" s="5">
        <v>21.23</v>
      </c>
      <c r="G10" s="5">
        <f t="shared" si="0"/>
        <v>0.76</v>
      </c>
      <c r="H10" s="5" t="s">
        <v>12</v>
      </c>
      <c r="I10" s="3"/>
      <c r="K10" s="3">
        <f t="shared" si="1"/>
        <v>21.65</v>
      </c>
    </row>
    <row r="11" spans="1:11" ht="11.25" customHeight="1" x14ac:dyDescent="0.2">
      <c r="A11" s="5" t="s">
        <v>19</v>
      </c>
      <c r="B11" s="5">
        <v>299</v>
      </c>
      <c r="C11" s="5" t="s">
        <v>10</v>
      </c>
      <c r="D11" s="5" t="s">
        <v>11</v>
      </c>
      <c r="E11" s="5">
        <v>9</v>
      </c>
      <c r="F11" s="5">
        <v>4.6900000000000004</v>
      </c>
      <c r="G11" s="5">
        <f t="shared" si="0"/>
        <v>12.62</v>
      </c>
      <c r="H11" s="5" t="s">
        <v>12</v>
      </c>
      <c r="I11" s="3"/>
      <c r="K11" s="3">
        <f t="shared" si="1"/>
        <v>4.78</v>
      </c>
    </row>
    <row r="12" spans="1:11" ht="11.25" customHeight="1" x14ac:dyDescent="0.2">
      <c r="A12" s="5" t="s">
        <v>20</v>
      </c>
      <c r="B12" s="5">
        <v>1</v>
      </c>
      <c r="C12" s="5" t="s">
        <v>14</v>
      </c>
      <c r="D12" s="5" t="s">
        <v>11</v>
      </c>
      <c r="E12" s="5">
        <v>0</v>
      </c>
      <c r="F12" s="5">
        <v>0</v>
      </c>
      <c r="G12" s="5">
        <f t="shared" si="0"/>
        <v>0</v>
      </c>
      <c r="H12" s="5" t="s">
        <v>21</v>
      </c>
      <c r="I12" s="3"/>
      <c r="K12" s="3">
        <f t="shared" si="1"/>
        <v>0</v>
      </c>
    </row>
    <row r="13" spans="1:11" ht="11.25" customHeight="1" x14ac:dyDescent="0.2">
      <c r="A13" s="5" t="s">
        <v>22</v>
      </c>
      <c r="B13" s="5">
        <v>1</v>
      </c>
      <c r="C13" s="5" t="s">
        <v>10</v>
      </c>
      <c r="D13" s="5" t="s">
        <v>11</v>
      </c>
      <c r="E13" s="5">
        <v>50</v>
      </c>
      <c r="F13" s="5">
        <v>9.0500000000000007</v>
      </c>
      <c r="G13" s="5">
        <f t="shared" si="0"/>
        <v>0.45</v>
      </c>
      <c r="H13" s="5" t="s">
        <v>23</v>
      </c>
      <c r="I13" s="3"/>
      <c r="K13" s="3">
        <f t="shared" si="1"/>
        <v>9.23</v>
      </c>
    </row>
    <row r="14" spans="1:11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9110</v>
      </c>
      <c r="F14" s="5">
        <v>3.01</v>
      </c>
      <c r="G14" s="5">
        <f t="shared" si="0"/>
        <v>27.42</v>
      </c>
      <c r="H14" s="5" t="s">
        <v>23</v>
      </c>
      <c r="I14" s="3"/>
      <c r="K14" s="3">
        <f t="shared" si="1"/>
        <v>3.07</v>
      </c>
    </row>
    <row r="15" spans="1:11" ht="11.25" customHeight="1" x14ac:dyDescent="0.2">
      <c r="A15" s="5" t="s">
        <v>25</v>
      </c>
      <c r="B15" s="5">
        <v>1</v>
      </c>
      <c r="C15" s="5" t="s">
        <v>10</v>
      </c>
      <c r="D15" s="5" t="s">
        <v>18</v>
      </c>
      <c r="E15" s="5">
        <v>258</v>
      </c>
      <c r="F15" s="5">
        <v>1.87</v>
      </c>
      <c r="G15" s="5">
        <f t="shared" si="0"/>
        <v>0.48</v>
      </c>
      <c r="H15" s="5" t="s">
        <v>23</v>
      </c>
      <c r="I15" s="3"/>
      <c r="K15" s="3">
        <f t="shared" si="1"/>
        <v>1.91</v>
      </c>
    </row>
    <row r="16" spans="1:11" ht="11.25" customHeight="1" x14ac:dyDescent="0.2">
      <c r="A16" s="5" t="s">
        <v>26</v>
      </c>
      <c r="B16" s="5">
        <v>1</v>
      </c>
      <c r="C16" s="5" t="s">
        <v>10</v>
      </c>
      <c r="D16" s="5" t="s">
        <v>11</v>
      </c>
      <c r="E16" s="5">
        <v>162</v>
      </c>
      <c r="F16" s="5">
        <v>4.3899999999999997</v>
      </c>
      <c r="G16" s="5">
        <f t="shared" si="0"/>
        <v>0.71</v>
      </c>
      <c r="H16" s="5" t="s">
        <v>23</v>
      </c>
      <c r="I16" s="3"/>
      <c r="K16" s="3">
        <f t="shared" si="1"/>
        <v>4.4800000000000004</v>
      </c>
    </row>
    <row r="17" spans="1:11" ht="11.25" customHeight="1" x14ac:dyDescent="0.2">
      <c r="A17" s="5" t="s">
        <v>27</v>
      </c>
      <c r="B17" s="5">
        <v>2</v>
      </c>
      <c r="C17" s="5" t="s">
        <v>10</v>
      </c>
      <c r="D17" s="5" t="s">
        <v>11</v>
      </c>
      <c r="E17" s="5">
        <v>19.100000000000001</v>
      </c>
      <c r="F17" s="5">
        <v>4.37</v>
      </c>
      <c r="G17" s="5">
        <f t="shared" si="0"/>
        <v>0.17</v>
      </c>
      <c r="H17" s="5" t="s">
        <v>28</v>
      </c>
      <c r="I17" s="3"/>
      <c r="K17" s="3">
        <f t="shared" si="1"/>
        <v>4.46</v>
      </c>
    </row>
    <row r="18" spans="1:11" ht="11.25" customHeight="1" x14ac:dyDescent="0.2">
      <c r="A18" s="5" t="s">
        <v>29</v>
      </c>
      <c r="B18" s="5">
        <v>1</v>
      </c>
      <c r="C18" s="5" t="s">
        <v>10</v>
      </c>
      <c r="D18" s="5" t="s">
        <v>18</v>
      </c>
      <c r="E18" s="5">
        <v>0</v>
      </c>
      <c r="F18" s="5">
        <v>0</v>
      </c>
      <c r="G18" s="5">
        <f t="shared" si="0"/>
        <v>0</v>
      </c>
      <c r="H18" s="5" t="s">
        <v>23</v>
      </c>
      <c r="I18" s="3"/>
      <c r="K18" s="3">
        <f t="shared" si="1"/>
        <v>0</v>
      </c>
    </row>
    <row r="19" spans="1:11" ht="11.25" customHeight="1" x14ac:dyDescent="0.2">
      <c r="A19" s="5" t="s">
        <v>30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f t="shared" si="0"/>
        <v>0</v>
      </c>
      <c r="H19" s="5" t="s">
        <v>23</v>
      </c>
      <c r="I19" s="3"/>
      <c r="K19" s="3">
        <f t="shared" si="1"/>
        <v>0</v>
      </c>
    </row>
    <row r="20" spans="1:11" ht="11.25" customHeight="1" x14ac:dyDescent="0.2">
      <c r="A20" s="5" t="s">
        <v>31</v>
      </c>
      <c r="B20" s="5">
        <v>1</v>
      </c>
      <c r="C20" s="5" t="s">
        <v>10</v>
      </c>
      <c r="D20" s="5" t="s">
        <v>11</v>
      </c>
      <c r="E20" s="5">
        <v>46.7</v>
      </c>
      <c r="F20" s="5">
        <v>2.69</v>
      </c>
      <c r="G20" s="5">
        <f t="shared" si="0"/>
        <v>0.13</v>
      </c>
      <c r="H20" s="5" t="s">
        <v>23</v>
      </c>
      <c r="I20" s="3"/>
      <c r="K20" s="3">
        <f t="shared" si="1"/>
        <v>2.74</v>
      </c>
    </row>
    <row r="21" spans="1:11" ht="11.25" customHeight="1" x14ac:dyDescent="0.2">
      <c r="A21" s="5" t="s">
        <v>32</v>
      </c>
      <c r="B21" s="5">
        <v>1</v>
      </c>
      <c r="C21" s="5" t="s">
        <v>10</v>
      </c>
      <c r="D21" s="5" t="s">
        <v>11</v>
      </c>
      <c r="E21" s="5">
        <v>593.1</v>
      </c>
      <c r="F21" s="5">
        <v>5.43</v>
      </c>
      <c r="G21" s="5">
        <f t="shared" si="0"/>
        <v>3.22</v>
      </c>
      <c r="H21" s="5" t="s">
        <v>28</v>
      </c>
      <c r="I21" s="3"/>
      <c r="K21" s="3">
        <f t="shared" si="1"/>
        <v>5.54</v>
      </c>
    </row>
    <row r="22" spans="1:11" ht="11.25" customHeight="1" x14ac:dyDescent="0.2">
      <c r="A22" s="5" t="s">
        <v>33</v>
      </c>
      <c r="B22" s="5">
        <v>1</v>
      </c>
      <c r="C22" s="5" t="s">
        <v>10</v>
      </c>
      <c r="D22" s="5" t="s">
        <v>11</v>
      </c>
      <c r="E22" s="5">
        <v>46.7</v>
      </c>
      <c r="F22" s="5">
        <v>2.69</v>
      </c>
      <c r="G22" s="5">
        <f t="shared" si="0"/>
        <v>0.13</v>
      </c>
      <c r="H22" s="5" t="s">
        <v>23</v>
      </c>
      <c r="I22" s="3"/>
      <c r="K22" s="3">
        <f t="shared" si="1"/>
        <v>2.74</v>
      </c>
    </row>
    <row r="23" spans="1:11" ht="11.25" customHeight="1" x14ac:dyDescent="0.2">
      <c r="A23" s="5" t="s">
        <v>34</v>
      </c>
      <c r="B23" s="5">
        <v>1</v>
      </c>
      <c r="C23" s="5" t="s">
        <v>10</v>
      </c>
      <c r="D23" s="5" t="s">
        <v>11</v>
      </c>
      <c r="E23" s="5">
        <v>10.8</v>
      </c>
      <c r="F23" s="5">
        <v>2.1800000000000002</v>
      </c>
      <c r="G23" s="5">
        <f t="shared" si="0"/>
        <v>0.02</v>
      </c>
      <c r="H23" s="5" t="s">
        <v>23</v>
      </c>
      <c r="I23" s="3"/>
      <c r="K23" s="3">
        <f t="shared" si="1"/>
        <v>2.2200000000000002</v>
      </c>
    </row>
    <row r="24" spans="1:11" ht="11.25" customHeight="1" x14ac:dyDescent="0.2">
      <c r="A24" s="5" t="s">
        <v>35</v>
      </c>
      <c r="B24" s="5">
        <v>2</v>
      </c>
      <c r="C24" s="5" t="s">
        <v>10</v>
      </c>
      <c r="D24" s="5" t="s">
        <v>11</v>
      </c>
      <c r="E24" s="5">
        <v>1372</v>
      </c>
      <c r="F24" s="5">
        <v>2.19</v>
      </c>
      <c r="G24" s="5">
        <f t="shared" si="0"/>
        <v>6.01</v>
      </c>
      <c r="H24" s="5" t="s">
        <v>28</v>
      </c>
      <c r="I24" s="3"/>
      <c r="K24" s="3">
        <f t="shared" si="1"/>
        <v>2.23</v>
      </c>
    </row>
    <row r="25" spans="1:11" ht="11.25" customHeight="1" x14ac:dyDescent="0.2">
      <c r="A25" s="9" t="s">
        <v>36</v>
      </c>
      <c r="B25" s="9"/>
      <c r="C25" s="9"/>
      <c r="D25" s="9"/>
      <c r="E25" s="9"/>
      <c r="F25" s="9"/>
      <c r="G25" s="9"/>
      <c r="H25" s="9"/>
      <c r="I25" s="3"/>
    </row>
    <row r="26" spans="1:11" ht="11.25" customHeight="1" x14ac:dyDescent="0.2">
      <c r="A26" s="5" t="s">
        <v>37</v>
      </c>
      <c r="B26" s="5">
        <v>5</v>
      </c>
      <c r="C26" s="5" t="s">
        <v>38</v>
      </c>
      <c r="D26" s="5" t="s">
        <v>39</v>
      </c>
      <c r="E26" s="5">
        <v>0</v>
      </c>
      <c r="F26" s="5">
        <v>0</v>
      </c>
      <c r="G26" s="5">
        <v>0</v>
      </c>
      <c r="H26" s="5" t="s">
        <v>40</v>
      </c>
      <c r="I26" s="3"/>
      <c r="K26" s="3">
        <f t="shared" si="1"/>
        <v>0</v>
      </c>
    </row>
    <row r="27" spans="1:11" ht="11.25" customHeight="1" x14ac:dyDescent="0.2">
      <c r="A27" s="5" t="s">
        <v>41</v>
      </c>
      <c r="B27" s="5">
        <v>5</v>
      </c>
      <c r="C27" s="5" t="s">
        <v>38</v>
      </c>
      <c r="D27" s="5" t="s">
        <v>18</v>
      </c>
      <c r="E27" s="5">
        <v>0</v>
      </c>
      <c r="F27" s="5">
        <v>0</v>
      </c>
      <c r="G27" s="5">
        <v>0</v>
      </c>
      <c r="H27" s="5" t="s">
        <v>40</v>
      </c>
      <c r="I27" s="3"/>
      <c r="K27" s="3">
        <f t="shared" si="1"/>
        <v>0</v>
      </c>
    </row>
    <row r="28" spans="1:11" ht="11.25" customHeight="1" x14ac:dyDescent="0.2">
      <c r="A28" s="9" t="s">
        <v>42</v>
      </c>
      <c r="B28" s="9"/>
      <c r="C28" s="9"/>
      <c r="D28" s="9"/>
      <c r="E28" s="9"/>
      <c r="F28" s="9"/>
      <c r="G28" s="9"/>
      <c r="H28" s="9"/>
      <c r="I28" s="3"/>
    </row>
    <row r="29" spans="1:11" ht="11.25" customHeight="1" x14ac:dyDescent="0.2">
      <c r="A29" s="5" t="s">
        <v>43</v>
      </c>
      <c r="B29" s="5">
        <v>3</v>
      </c>
      <c r="C29" s="5" t="s">
        <v>44</v>
      </c>
      <c r="D29" s="5" t="s">
        <v>45</v>
      </c>
      <c r="E29" s="5">
        <v>0</v>
      </c>
      <c r="F29" s="5">
        <v>0</v>
      </c>
      <c r="G29" s="5">
        <v>20.89</v>
      </c>
      <c r="H29" s="5" t="s">
        <v>46</v>
      </c>
      <c r="I29" s="3"/>
      <c r="K29" s="3">
        <f t="shared" si="1"/>
        <v>0</v>
      </c>
    </row>
    <row r="30" spans="1:11" ht="11.25" customHeight="1" x14ac:dyDescent="0.2">
      <c r="A30" s="5" t="s">
        <v>47</v>
      </c>
      <c r="B30" s="5">
        <v>1</v>
      </c>
      <c r="C30" s="5" t="s">
        <v>38</v>
      </c>
      <c r="D30" s="5" t="s">
        <v>45</v>
      </c>
      <c r="E30" s="5">
        <v>0</v>
      </c>
      <c r="F30" s="5">
        <v>0</v>
      </c>
      <c r="G30" s="5">
        <v>0</v>
      </c>
      <c r="H30" s="5" t="s">
        <v>48</v>
      </c>
      <c r="I30" s="3"/>
      <c r="K30" s="3">
        <f t="shared" si="1"/>
        <v>0</v>
      </c>
    </row>
    <row r="31" spans="1:11" ht="11.25" customHeight="1" x14ac:dyDescent="0.2">
      <c r="A31" s="5" t="s">
        <v>49</v>
      </c>
      <c r="B31" s="5">
        <v>1</v>
      </c>
      <c r="C31" s="5" t="s">
        <v>10</v>
      </c>
      <c r="D31" s="5" t="s">
        <v>11</v>
      </c>
      <c r="E31" s="5">
        <v>769</v>
      </c>
      <c r="F31" s="5">
        <v>1.81</v>
      </c>
      <c r="G31" s="5">
        <f t="shared" ref="G31:G32" si="2">ROUND(E31*F31*B31/1000,2)</f>
        <v>1.39</v>
      </c>
      <c r="H31" s="5" t="s">
        <v>23</v>
      </c>
      <c r="I31" s="3"/>
      <c r="K31" s="3">
        <f t="shared" si="1"/>
        <v>1.85</v>
      </c>
    </row>
    <row r="32" spans="1:11" ht="11.25" customHeight="1" x14ac:dyDescent="0.2">
      <c r="A32" s="5" t="s">
        <v>50</v>
      </c>
      <c r="B32" s="5">
        <v>1</v>
      </c>
      <c r="C32" s="5" t="s">
        <v>10</v>
      </c>
      <c r="D32" s="5" t="s">
        <v>11</v>
      </c>
      <c r="E32" s="5">
        <v>861</v>
      </c>
      <c r="F32" s="5">
        <v>1.81</v>
      </c>
      <c r="G32" s="5">
        <f t="shared" si="2"/>
        <v>1.56</v>
      </c>
      <c r="H32" s="5" t="s">
        <v>23</v>
      </c>
      <c r="I32" s="3"/>
      <c r="K32" s="3">
        <f t="shared" si="1"/>
        <v>1.85</v>
      </c>
    </row>
    <row r="33" spans="1:11" ht="11.25" customHeight="1" x14ac:dyDescent="0.2">
      <c r="A33" s="9" t="s">
        <v>51</v>
      </c>
      <c r="B33" s="9"/>
      <c r="C33" s="9"/>
      <c r="D33" s="9"/>
      <c r="E33" s="9"/>
      <c r="F33" s="9"/>
      <c r="G33" s="9"/>
      <c r="H33" s="9"/>
      <c r="I33" s="3"/>
    </row>
    <row r="34" spans="1:11" ht="11.25" customHeight="1" x14ac:dyDescent="0.2">
      <c r="A34" s="5" t="s">
        <v>52</v>
      </c>
      <c r="B34" s="5">
        <v>365</v>
      </c>
      <c r="C34" s="5" t="s">
        <v>53</v>
      </c>
      <c r="D34" s="5" t="s">
        <v>45</v>
      </c>
      <c r="E34" s="5">
        <v>30.6</v>
      </c>
      <c r="F34" s="5">
        <v>8.9700000000000006</v>
      </c>
      <c r="G34" s="5">
        <f t="shared" ref="G34:G37" si="3">ROUND(E34*F34*B34/1000,2)</f>
        <v>100.19</v>
      </c>
      <c r="H34" s="5"/>
      <c r="I34" s="3"/>
      <c r="K34" s="3">
        <f t="shared" si="1"/>
        <v>9.15</v>
      </c>
    </row>
    <row r="35" spans="1:11" ht="11.25" customHeight="1" x14ac:dyDescent="0.2">
      <c r="A35" s="5" t="s">
        <v>54</v>
      </c>
      <c r="B35" s="5">
        <v>24</v>
      </c>
      <c r="C35" s="5" t="s">
        <v>55</v>
      </c>
      <c r="D35" s="5" t="s">
        <v>45</v>
      </c>
      <c r="E35" s="5">
        <v>77</v>
      </c>
      <c r="F35" s="5">
        <v>3.89</v>
      </c>
      <c r="G35" s="5">
        <f t="shared" si="3"/>
        <v>7.19</v>
      </c>
      <c r="H35" s="5"/>
      <c r="I35" s="3"/>
      <c r="K35" s="3">
        <f t="shared" si="1"/>
        <v>3.97</v>
      </c>
    </row>
    <row r="36" spans="1:11" ht="11.25" customHeight="1" x14ac:dyDescent="0.2">
      <c r="A36" s="5" t="s">
        <v>56</v>
      </c>
      <c r="B36" s="5">
        <v>12</v>
      </c>
      <c r="C36" s="5" t="s">
        <v>55</v>
      </c>
      <c r="D36" s="5" t="s">
        <v>45</v>
      </c>
      <c r="E36" s="5">
        <v>213.3</v>
      </c>
      <c r="F36" s="5">
        <v>3.49</v>
      </c>
      <c r="G36" s="5">
        <f t="shared" si="3"/>
        <v>8.93</v>
      </c>
      <c r="H36" s="5"/>
      <c r="I36" s="3"/>
      <c r="K36" s="3">
        <f t="shared" si="1"/>
        <v>3.56</v>
      </c>
    </row>
    <row r="37" spans="1:11" ht="11.25" customHeight="1" x14ac:dyDescent="0.2">
      <c r="A37" s="5" t="s">
        <v>57</v>
      </c>
      <c r="B37" s="5">
        <v>12</v>
      </c>
      <c r="C37" s="5" t="s">
        <v>55</v>
      </c>
      <c r="D37" s="5" t="s">
        <v>45</v>
      </c>
      <c r="E37" s="5">
        <v>1066.7</v>
      </c>
      <c r="F37" s="5">
        <v>2.74</v>
      </c>
      <c r="G37" s="5">
        <f t="shared" si="3"/>
        <v>35.07</v>
      </c>
      <c r="H37" s="5"/>
      <c r="I37" s="3"/>
      <c r="K37" s="3">
        <f t="shared" si="1"/>
        <v>2.79</v>
      </c>
    </row>
    <row r="38" spans="1:11" ht="11.25" customHeight="1" x14ac:dyDescent="0.2">
      <c r="A38" s="21" t="s">
        <v>58</v>
      </c>
      <c r="B38" s="22"/>
      <c r="C38" s="22"/>
      <c r="D38" s="22"/>
      <c r="E38" s="22"/>
      <c r="F38" s="23"/>
      <c r="G38" s="6">
        <f>SUM(G7:G37)</f>
        <v>422.99999999999994</v>
      </c>
      <c r="H38" s="5"/>
      <c r="I38" s="3"/>
    </row>
    <row r="39" spans="1:11" ht="11.25" customHeight="1" x14ac:dyDescent="0.2">
      <c r="A39" s="21" t="s">
        <v>59</v>
      </c>
      <c r="B39" s="22"/>
      <c r="C39" s="22"/>
      <c r="D39" s="22"/>
      <c r="E39" s="22"/>
      <c r="F39" s="22"/>
      <c r="G39" s="22"/>
      <c r="H39" s="23"/>
      <c r="I39" s="3"/>
    </row>
    <row r="40" spans="1:11" ht="11.25" customHeight="1" x14ac:dyDescent="0.2">
      <c r="A40" s="5" t="s">
        <v>60</v>
      </c>
      <c r="B40" s="5">
        <v>365</v>
      </c>
      <c r="C40" s="5" t="s">
        <v>53</v>
      </c>
      <c r="D40" s="5" t="s">
        <v>61</v>
      </c>
      <c r="E40" s="5">
        <v>2.5</v>
      </c>
      <c r="F40" s="5">
        <v>232.57</v>
      </c>
      <c r="G40" s="5">
        <f t="shared" ref="G40" si="4">ROUND(E40*F40*B40/1000,2)</f>
        <v>212.22</v>
      </c>
      <c r="H40" s="5" t="s">
        <v>12</v>
      </c>
      <c r="I40" s="3"/>
      <c r="K40" s="3">
        <f t="shared" si="1"/>
        <v>237.22</v>
      </c>
    </row>
    <row r="41" spans="1:11" ht="11.25" customHeight="1" x14ac:dyDescent="0.2">
      <c r="A41" s="9" t="s">
        <v>51</v>
      </c>
      <c r="B41" s="9"/>
      <c r="C41" s="9"/>
      <c r="D41" s="9"/>
      <c r="E41" s="9"/>
      <c r="F41" s="9"/>
      <c r="G41" s="9"/>
      <c r="H41" s="9"/>
      <c r="I41" s="3"/>
    </row>
    <row r="42" spans="1:11" ht="11.25" customHeight="1" x14ac:dyDescent="0.2">
      <c r="A42" s="5" t="s">
        <v>62</v>
      </c>
      <c r="B42" s="5">
        <v>365</v>
      </c>
      <c r="C42" s="5" t="s">
        <v>53</v>
      </c>
      <c r="D42" s="5" t="s">
        <v>45</v>
      </c>
      <c r="E42" s="5">
        <v>2.5</v>
      </c>
      <c r="F42" s="5">
        <v>244.52</v>
      </c>
      <c r="G42" s="5">
        <f t="shared" ref="G42" si="5">ROUND(E42*F42*B42/1000,2)</f>
        <v>223.12</v>
      </c>
      <c r="H42" s="5"/>
      <c r="I42" s="3"/>
      <c r="K42" s="3">
        <f t="shared" si="1"/>
        <v>249.41</v>
      </c>
    </row>
    <row r="43" spans="1:11" ht="11.25" customHeight="1" x14ac:dyDescent="0.2">
      <c r="A43" s="9" t="s">
        <v>63</v>
      </c>
      <c r="B43" s="9"/>
      <c r="C43" s="9"/>
      <c r="D43" s="9"/>
      <c r="E43" s="9"/>
      <c r="F43" s="9"/>
      <c r="G43" s="6">
        <f>SUM(G40:G42)</f>
        <v>435.34000000000003</v>
      </c>
      <c r="H43" s="5"/>
      <c r="I43" s="3"/>
    </row>
    <row r="44" spans="1:11" ht="11.25" customHeight="1" x14ac:dyDescent="0.2">
      <c r="A44" s="21" t="s">
        <v>64</v>
      </c>
      <c r="B44" s="22"/>
      <c r="C44" s="22"/>
      <c r="D44" s="22"/>
      <c r="E44" s="22"/>
      <c r="F44" s="22"/>
      <c r="G44" s="22"/>
      <c r="H44" s="23"/>
      <c r="I44" s="3"/>
    </row>
    <row r="45" spans="1:11" ht="11.25" customHeight="1" x14ac:dyDescent="0.2">
      <c r="A45" s="5" t="s">
        <v>65</v>
      </c>
      <c r="B45" s="5">
        <v>365</v>
      </c>
      <c r="C45" s="5" t="s">
        <v>66</v>
      </c>
      <c r="D45" s="5" t="s">
        <v>61</v>
      </c>
      <c r="E45" s="5">
        <v>0.81</v>
      </c>
      <c r="F45" s="5">
        <v>542.24</v>
      </c>
      <c r="G45" s="5">
        <f t="shared" ref="G45" si="6">ROUND(E45*F45*B45/1000,2)</f>
        <v>160.31</v>
      </c>
      <c r="H45" s="5"/>
      <c r="I45" s="3"/>
      <c r="K45" s="3">
        <f t="shared" si="1"/>
        <v>553.08000000000004</v>
      </c>
    </row>
    <row r="46" spans="1:11" ht="11.25" customHeight="1" x14ac:dyDescent="0.2">
      <c r="A46" s="21" t="s">
        <v>67</v>
      </c>
      <c r="B46" s="22"/>
      <c r="C46" s="22"/>
      <c r="D46" s="22"/>
      <c r="E46" s="22"/>
      <c r="F46" s="23"/>
      <c r="G46" s="6">
        <f>SUM(G45)</f>
        <v>160.31</v>
      </c>
      <c r="H46" s="5"/>
      <c r="I46" s="3"/>
    </row>
    <row r="47" spans="1:11" ht="11.25" customHeight="1" x14ac:dyDescent="0.2">
      <c r="A47" s="21" t="s">
        <v>68</v>
      </c>
      <c r="B47" s="22"/>
      <c r="C47" s="22"/>
      <c r="D47" s="22"/>
      <c r="E47" s="22"/>
      <c r="F47" s="22"/>
      <c r="G47" s="22"/>
      <c r="H47" s="23"/>
      <c r="I47" s="3"/>
    </row>
    <row r="48" spans="1:11" ht="11.25" customHeight="1" x14ac:dyDescent="0.2">
      <c r="A48" s="21" t="s">
        <v>69</v>
      </c>
      <c r="B48" s="22"/>
      <c r="C48" s="22"/>
      <c r="D48" s="22"/>
      <c r="E48" s="22"/>
      <c r="F48" s="22"/>
      <c r="G48" s="22"/>
      <c r="H48" s="23"/>
      <c r="I48" s="3"/>
    </row>
    <row r="49" spans="1:9" ht="11.25" customHeight="1" x14ac:dyDescent="0.2">
      <c r="A49" s="21" t="s">
        <v>70</v>
      </c>
      <c r="B49" s="22"/>
      <c r="C49" s="22"/>
      <c r="D49" s="22"/>
      <c r="E49" s="22"/>
      <c r="F49" s="22"/>
      <c r="G49" s="23"/>
      <c r="H49" s="5"/>
      <c r="I49" s="3"/>
    </row>
    <row r="50" spans="1:9" ht="11.25" customHeight="1" x14ac:dyDescent="0.2">
      <c r="A50" s="5" t="s">
        <v>71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  <c r="I50" s="3"/>
    </row>
    <row r="51" spans="1:9" ht="11.25" customHeight="1" x14ac:dyDescent="0.2">
      <c r="A51" s="5" t="s">
        <v>75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  <c r="I51" s="3"/>
    </row>
    <row r="52" spans="1:9" ht="11.25" customHeight="1" x14ac:dyDescent="0.2">
      <c r="A52" s="5" t="s">
        <v>76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  <c r="I52" s="3"/>
    </row>
    <row r="53" spans="1:9" ht="11.25" customHeight="1" x14ac:dyDescent="0.2">
      <c r="A53" s="5" t="s">
        <v>77</v>
      </c>
      <c r="B53" s="5">
        <v>1</v>
      </c>
      <c r="C53" s="5" t="s">
        <v>72</v>
      </c>
      <c r="D53" s="5" t="s">
        <v>73</v>
      </c>
      <c r="E53" s="5">
        <v>0</v>
      </c>
      <c r="F53" s="5">
        <v>0</v>
      </c>
      <c r="G53" s="5">
        <v>0</v>
      </c>
      <c r="H53" s="5" t="s">
        <v>74</v>
      </c>
      <c r="I53" s="3"/>
    </row>
    <row r="54" spans="1:9" ht="11.25" customHeight="1" x14ac:dyDescent="0.2">
      <c r="A54" s="21" t="s">
        <v>78</v>
      </c>
      <c r="B54" s="22"/>
      <c r="C54" s="22"/>
      <c r="D54" s="22"/>
      <c r="E54" s="22"/>
      <c r="F54" s="22"/>
      <c r="G54" s="22"/>
      <c r="H54" s="23"/>
      <c r="I54" s="3"/>
    </row>
    <row r="55" spans="1:9" ht="11.25" customHeight="1" x14ac:dyDescent="0.2">
      <c r="A55" s="5" t="s">
        <v>79</v>
      </c>
      <c r="B55" s="5">
        <v>1</v>
      </c>
      <c r="C55" s="5" t="s">
        <v>72</v>
      </c>
      <c r="D55" s="5" t="s">
        <v>39</v>
      </c>
      <c r="E55" s="5">
        <v>0</v>
      </c>
      <c r="F55" s="5">
        <v>0</v>
      </c>
      <c r="G55" s="5">
        <v>59.5</v>
      </c>
      <c r="H55" s="5" t="s">
        <v>74</v>
      </c>
      <c r="I55" s="3"/>
    </row>
    <row r="56" spans="1:9" ht="11.25" customHeight="1" x14ac:dyDescent="0.2">
      <c r="A56" s="5" t="s">
        <v>80</v>
      </c>
      <c r="B56" s="5">
        <v>1</v>
      </c>
      <c r="C56" s="5" t="s">
        <v>72</v>
      </c>
      <c r="D56" s="5" t="s">
        <v>73</v>
      </c>
      <c r="E56" s="5">
        <v>0</v>
      </c>
      <c r="F56" s="5">
        <v>0</v>
      </c>
      <c r="G56" s="5">
        <v>0</v>
      </c>
      <c r="H56" s="5" t="s">
        <v>74</v>
      </c>
      <c r="I56" s="3"/>
    </row>
    <row r="57" spans="1:9" ht="11.25" customHeight="1" x14ac:dyDescent="0.2">
      <c r="A57" s="5" t="s">
        <v>81</v>
      </c>
      <c r="B57" s="5">
        <v>1</v>
      </c>
      <c r="C57" s="5" t="s">
        <v>72</v>
      </c>
      <c r="D57" s="5" t="s">
        <v>45</v>
      </c>
      <c r="E57" s="5">
        <v>0</v>
      </c>
      <c r="F57" s="5">
        <v>0</v>
      </c>
      <c r="G57" s="5">
        <v>0</v>
      </c>
      <c r="H57" s="5" t="s">
        <v>74</v>
      </c>
      <c r="I57" s="3"/>
    </row>
    <row r="58" spans="1:9" ht="11.25" customHeight="1" x14ac:dyDescent="0.2">
      <c r="A58" s="5" t="s">
        <v>82</v>
      </c>
      <c r="B58" s="5">
        <v>1</v>
      </c>
      <c r="C58" s="5" t="s">
        <v>83</v>
      </c>
      <c r="D58" s="5" t="s">
        <v>18</v>
      </c>
      <c r="E58" s="5">
        <v>0</v>
      </c>
      <c r="F58" s="5">
        <v>0</v>
      </c>
      <c r="G58" s="5">
        <v>0</v>
      </c>
      <c r="H58" s="5" t="s">
        <v>83</v>
      </c>
      <c r="I58" s="3"/>
    </row>
    <row r="59" spans="1:9" ht="11.25" customHeight="1" x14ac:dyDescent="0.2">
      <c r="A59" s="5" t="s">
        <v>84</v>
      </c>
      <c r="B59" s="5">
        <v>1</v>
      </c>
      <c r="C59" s="5" t="s">
        <v>72</v>
      </c>
      <c r="D59" s="5" t="s">
        <v>45</v>
      </c>
      <c r="E59" s="5">
        <v>0</v>
      </c>
      <c r="F59" s="5">
        <v>0</v>
      </c>
      <c r="G59" s="5">
        <v>0</v>
      </c>
      <c r="H59" s="5" t="s">
        <v>74</v>
      </c>
      <c r="I59" s="3"/>
    </row>
    <row r="60" spans="1:9" ht="11.25" customHeight="1" x14ac:dyDescent="0.2">
      <c r="A60" s="5" t="s">
        <v>85</v>
      </c>
      <c r="B60" s="5">
        <v>1</v>
      </c>
      <c r="C60" s="5" t="s">
        <v>72</v>
      </c>
      <c r="D60" s="5" t="s">
        <v>39</v>
      </c>
      <c r="E60" s="5">
        <v>0</v>
      </c>
      <c r="F60" s="5">
        <v>0</v>
      </c>
      <c r="G60" s="5">
        <v>0</v>
      </c>
      <c r="H60" s="5" t="s">
        <v>74</v>
      </c>
      <c r="I60" s="3"/>
    </row>
    <row r="61" spans="1:9" ht="11.25" customHeight="1" x14ac:dyDescent="0.2">
      <c r="A61" s="5" t="s">
        <v>86</v>
      </c>
      <c r="B61" s="5">
        <v>1</v>
      </c>
      <c r="C61" s="5" t="s">
        <v>72</v>
      </c>
      <c r="D61" s="5" t="s">
        <v>18</v>
      </c>
      <c r="E61" s="5">
        <v>0</v>
      </c>
      <c r="F61" s="5">
        <v>0</v>
      </c>
      <c r="G61" s="5">
        <v>0</v>
      </c>
      <c r="H61" s="5" t="s">
        <v>74</v>
      </c>
      <c r="I61" s="3"/>
    </row>
    <row r="62" spans="1:9" ht="11.25" customHeight="1" x14ac:dyDescent="0.2">
      <c r="A62" s="5" t="s">
        <v>87</v>
      </c>
      <c r="B62" s="5">
        <v>1</v>
      </c>
      <c r="C62" s="5" t="s">
        <v>72</v>
      </c>
      <c r="D62" s="5" t="s">
        <v>45</v>
      </c>
      <c r="E62" s="5">
        <v>0</v>
      </c>
      <c r="F62" s="5">
        <v>0</v>
      </c>
      <c r="G62" s="5">
        <v>0</v>
      </c>
      <c r="H62" s="5" t="s">
        <v>74</v>
      </c>
      <c r="I62" s="3"/>
    </row>
    <row r="63" spans="1:9" ht="11.25" customHeight="1" x14ac:dyDescent="0.2">
      <c r="A63" s="5" t="s">
        <v>88</v>
      </c>
      <c r="B63" s="5">
        <v>1</v>
      </c>
      <c r="C63" s="5" t="s">
        <v>83</v>
      </c>
      <c r="D63" s="5" t="s">
        <v>18</v>
      </c>
      <c r="E63" s="5">
        <v>0</v>
      </c>
      <c r="F63" s="5">
        <v>0</v>
      </c>
      <c r="G63" s="5">
        <v>4.91</v>
      </c>
      <c r="H63" s="5" t="s">
        <v>83</v>
      </c>
      <c r="I63" s="3"/>
    </row>
    <row r="64" spans="1:9" ht="11.25" customHeight="1" x14ac:dyDescent="0.2">
      <c r="A64" s="5" t="s">
        <v>89</v>
      </c>
      <c r="B64" s="5">
        <v>1</v>
      </c>
      <c r="C64" s="5" t="s">
        <v>72</v>
      </c>
      <c r="D64" s="5" t="s">
        <v>45</v>
      </c>
      <c r="E64" s="5">
        <v>0</v>
      </c>
      <c r="F64" s="5">
        <v>0</v>
      </c>
      <c r="G64" s="5">
        <v>0</v>
      </c>
      <c r="H64" s="5" t="s">
        <v>74</v>
      </c>
      <c r="I64" s="3"/>
    </row>
    <row r="65" spans="1:9" ht="11.25" customHeight="1" x14ac:dyDescent="0.2">
      <c r="A65" s="21" t="s">
        <v>90</v>
      </c>
      <c r="B65" s="22"/>
      <c r="C65" s="22"/>
      <c r="D65" s="22"/>
      <c r="E65" s="22"/>
      <c r="F65" s="22"/>
      <c r="G65" s="22"/>
      <c r="H65" s="23"/>
      <c r="I65" s="3"/>
    </row>
    <row r="66" spans="1:9" ht="11.25" customHeight="1" x14ac:dyDescent="0.2">
      <c r="A66" s="5" t="s">
        <v>91</v>
      </c>
      <c r="B66" s="5">
        <v>1</v>
      </c>
      <c r="C66" s="5" t="s">
        <v>72</v>
      </c>
      <c r="D66" s="5" t="s">
        <v>45</v>
      </c>
      <c r="E66" s="5">
        <v>0</v>
      </c>
      <c r="F66" s="5">
        <v>0</v>
      </c>
      <c r="G66" s="5">
        <v>0</v>
      </c>
      <c r="H66" s="5" t="s">
        <v>74</v>
      </c>
      <c r="I66" s="3"/>
    </row>
    <row r="67" spans="1:9" ht="11.25" customHeight="1" x14ac:dyDescent="0.2">
      <c r="A67" s="5" t="s">
        <v>92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10.31</v>
      </c>
      <c r="H67" s="5" t="s">
        <v>74</v>
      </c>
      <c r="I67" s="3"/>
    </row>
    <row r="68" spans="1:9" ht="11.25" customHeight="1" x14ac:dyDescent="0.2">
      <c r="A68" s="5" t="s">
        <v>93</v>
      </c>
      <c r="B68" s="5">
        <v>1</v>
      </c>
      <c r="C68" s="5" t="s">
        <v>72</v>
      </c>
      <c r="D68" s="5" t="s">
        <v>73</v>
      </c>
      <c r="E68" s="5">
        <v>0</v>
      </c>
      <c r="F68" s="5">
        <v>0</v>
      </c>
      <c r="G68" s="5">
        <v>9.33</v>
      </c>
      <c r="H68" s="5" t="s">
        <v>74</v>
      </c>
      <c r="I68" s="3"/>
    </row>
    <row r="69" spans="1:9" ht="11.25" customHeight="1" x14ac:dyDescent="0.2">
      <c r="A69" s="21" t="s">
        <v>94</v>
      </c>
      <c r="B69" s="22"/>
      <c r="C69" s="22"/>
      <c r="D69" s="22"/>
      <c r="E69" s="22"/>
      <c r="F69" s="22"/>
      <c r="G69" s="22"/>
      <c r="H69" s="23"/>
      <c r="I69" s="3"/>
    </row>
    <row r="70" spans="1:9" ht="11.25" customHeight="1" x14ac:dyDescent="0.2">
      <c r="A70" s="5" t="s">
        <v>95</v>
      </c>
      <c r="B70" s="5">
        <v>2</v>
      </c>
      <c r="C70" s="5" t="s">
        <v>72</v>
      </c>
      <c r="D70" s="5" t="s">
        <v>73</v>
      </c>
      <c r="E70" s="5">
        <v>0</v>
      </c>
      <c r="F70" s="5">
        <v>0</v>
      </c>
      <c r="G70" s="5">
        <v>0</v>
      </c>
      <c r="H70" s="5" t="s">
        <v>96</v>
      </c>
      <c r="I70" s="3"/>
    </row>
    <row r="71" spans="1:9" ht="11.25" customHeight="1" x14ac:dyDescent="0.2">
      <c r="A71" s="5" t="s">
        <v>97</v>
      </c>
      <c r="B71" s="5">
        <v>2</v>
      </c>
      <c r="C71" s="5" t="s">
        <v>72</v>
      </c>
      <c r="D71" s="5" t="s">
        <v>45</v>
      </c>
      <c r="E71" s="5">
        <v>0</v>
      </c>
      <c r="F71" s="5">
        <v>0</v>
      </c>
      <c r="G71" s="5">
        <v>0</v>
      </c>
      <c r="H71" s="5" t="s">
        <v>96</v>
      </c>
      <c r="I71" s="3"/>
    </row>
    <row r="72" spans="1:9" ht="11.25" customHeight="1" x14ac:dyDescent="0.2">
      <c r="A72" s="5" t="s">
        <v>98</v>
      </c>
      <c r="B72" s="5">
        <v>1</v>
      </c>
      <c r="C72" s="5" t="s">
        <v>72</v>
      </c>
      <c r="D72" s="5" t="s">
        <v>39</v>
      </c>
      <c r="E72" s="5">
        <v>0</v>
      </c>
      <c r="F72" s="5">
        <v>0</v>
      </c>
      <c r="G72" s="5">
        <v>0</v>
      </c>
      <c r="H72" s="5" t="s">
        <v>74</v>
      </c>
      <c r="I72" s="3"/>
    </row>
    <row r="73" spans="1:9" ht="11.25" customHeight="1" x14ac:dyDescent="0.2">
      <c r="A73" s="5" t="s">
        <v>99</v>
      </c>
      <c r="B73" s="5">
        <v>1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  <c r="I73" s="3"/>
    </row>
    <row r="74" spans="1:9" ht="11.25" customHeight="1" x14ac:dyDescent="0.2">
      <c r="A74" s="5" t="s">
        <v>100</v>
      </c>
      <c r="B74" s="5">
        <v>0</v>
      </c>
      <c r="C74" s="5" t="s">
        <v>83</v>
      </c>
      <c r="D74" s="5" t="s">
        <v>18</v>
      </c>
      <c r="E74" s="5">
        <v>0</v>
      </c>
      <c r="F74" s="5">
        <v>0</v>
      </c>
      <c r="G74" s="5">
        <v>0</v>
      </c>
      <c r="H74" s="5" t="s">
        <v>83</v>
      </c>
      <c r="I74" s="3"/>
    </row>
    <row r="75" spans="1:9" ht="11.25" customHeight="1" x14ac:dyDescent="0.2">
      <c r="A75" s="5" t="s">
        <v>101</v>
      </c>
      <c r="B75" s="5">
        <v>1</v>
      </c>
      <c r="C75" s="5" t="s">
        <v>72</v>
      </c>
      <c r="D75" s="5" t="s">
        <v>18</v>
      </c>
      <c r="E75" s="5">
        <v>0</v>
      </c>
      <c r="F75" s="5">
        <v>0</v>
      </c>
      <c r="G75" s="5">
        <v>4.91</v>
      </c>
      <c r="H75" s="5" t="s">
        <v>74</v>
      </c>
      <c r="I75" s="3"/>
    </row>
    <row r="76" spans="1:9" ht="11.25" customHeight="1" x14ac:dyDescent="0.2">
      <c r="A76" s="5" t="s">
        <v>102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9.64</v>
      </c>
      <c r="H76" s="5" t="s">
        <v>74</v>
      </c>
      <c r="I76" s="3"/>
    </row>
    <row r="77" spans="1:9" ht="11.25" customHeight="1" x14ac:dyDescent="0.2">
      <c r="A77" s="5" t="s">
        <v>103</v>
      </c>
      <c r="B77" s="5">
        <v>1</v>
      </c>
      <c r="C77" s="5" t="s">
        <v>83</v>
      </c>
      <c r="D77" s="5" t="s">
        <v>73</v>
      </c>
      <c r="E77" s="5">
        <v>0</v>
      </c>
      <c r="F77" s="5">
        <v>0</v>
      </c>
      <c r="G77" s="5">
        <v>0</v>
      </c>
      <c r="H77" s="5" t="s">
        <v>83</v>
      </c>
      <c r="I77" s="3"/>
    </row>
    <row r="78" spans="1:9" ht="11.25" customHeight="1" x14ac:dyDescent="0.2">
      <c r="A78" s="5" t="s">
        <v>104</v>
      </c>
      <c r="B78" s="5">
        <v>1</v>
      </c>
      <c r="C78" s="5" t="s">
        <v>72</v>
      </c>
      <c r="D78" s="5" t="s">
        <v>73</v>
      </c>
      <c r="E78" s="5">
        <v>0</v>
      </c>
      <c r="F78" s="5">
        <v>0</v>
      </c>
      <c r="G78" s="5">
        <v>49.1</v>
      </c>
      <c r="H78" s="5" t="s">
        <v>74</v>
      </c>
      <c r="I78" s="3"/>
    </row>
    <row r="79" spans="1:9" ht="11.25" customHeight="1" x14ac:dyDescent="0.2">
      <c r="A79" s="21" t="s">
        <v>105</v>
      </c>
      <c r="B79" s="22"/>
      <c r="C79" s="22"/>
      <c r="D79" s="22"/>
      <c r="E79" s="22"/>
      <c r="F79" s="22"/>
      <c r="G79" s="22"/>
      <c r="H79" s="23"/>
      <c r="I79" s="3"/>
    </row>
    <row r="80" spans="1:9" ht="11.25" customHeight="1" x14ac:dyDescent="0.2">
      <c r="A80" s="5" t="s">
        <v>106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4.71</v>
      </c>
      <c r="H80" s="5" t="s">
        <v>83</v>
      </c>
      <c r="I80" s="3"/>
    </row>
    <row r="81" spans="1:9" ht="11.25" customHeight="1" x14ac:dyDescent="0.2">
      <c r="A81" s="5" t="s">
        <v>107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  <c r="I81" s="3"/>
    </row>
    <row r="82" spans="1:9" ht="11.25" customHeight="1" x14ac:dyDescent="0.2">
      <c r="A82" s="5" t="s">
        <v>108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5.1100000000000003</v>
      </c>
      <c r="H82" s="5" t="s">
        <v>83</v>
      </c>
      <c r="I82" s="3"/>
    </row>
    <row r="83" spans="1:9" ht="11.25" customHeight="1" x14ac:dyDescent="0.2">
      <c r="A83" s="5" t="s">
        <v>109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  <c r="I83" s="3"/>
    </row>
    <row r="84" spans="1:9" ht="11.25" customHeight="1" x14ac:dyDescent="0.2">
      <c r="A84" s="5" t="s">
        <v>110</v>
      </c>
      <c r="B84" s="5">
        <v>1</v>
      </c>
      <c r="C84" s="5" t="s">
        <v>83</v>
      </c>
      <c r="D84" s="5" t="s">
        <v>18</v>
      </c>
      <c r="E84" s="5">
        <v>0</v>
      </c>
      <c r="F84" s="5">
        <v>0</v>
      </c>
      <c r="G84" s="5">
        <v>0</v>
      </c>
      <c r="H84" s="5" t="s">
        <v>83</v>
      </c>
      <c r="I84" s="3"/>
    </row>
    <row r="85" spans="1:9" ht="11.25" customHeight="1" x14ac:dyDescent="0.2">
      <c r="A85" s="21" t="s">
        <v>111</v>
      </c>
      <c r="B85" s="22"/>
      <c r="C85" s="22"/>
      <c r="D85" s="22"/>
      <c r="E85" s="22"/>
      <c r="F85" s="22"/>
      <c r="G85" s="22"/>
      <c r="H85" s="23"/>
      <c r="I85" s="3"/>
    </row>
    <row r="86" spans="1:9" ht="11.25" customHeight="1" x14ac:dyDescent="0.2">
      <c r="A86" s="5" t="s">
        <v>112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19.64</v>
      </c>
      <c r="H86" s="5" t="s">
        <v>74</v>
      </c>
      <c r="I86" s="3"/>
    </row>
    <row r="87" spans="1:9" ht="11.25" customHeight="1" x14ac:dyDescent="0.2">
      <c r="A87" s="5" t="s">
        <v>113</v>
      </c>
      <c r="B87" s="5">
        <v>1</v>
      </c>
      <c r="C87" s="5" t="s">
        <v>72</v>
      </c>
      <c r="D87" s="5" t="s">
        <v>73</v>
      </c>
      <c r="E87" s="5">
        <v>0</v>
      </c>
      <c r="F87" s="5">
        <v>0</v>
      </c>
      <c r="G87" s="5">
        <v>0</v>
      </c>
      <c r="H87" s="5" t="s">
        <v>74</v>
      </c>
      <c r="I87" s="3"/>
    </row>
    <row r="88" spans="1:9" ht="11.25" customHeight="1" x14ac:dyDescent="0.2">
      <c r="A88" s="5" t="s">
        <v>114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  <c r="I88" s="3"/>
    </row>
    <row r="89" spans="1:9" ht="11.25" customHeight="1" x14ac:dyDescent="0.2">
      <c r="A89" s="5" t="s">
        <v>115</v>
      </c>
      <c r="B89" s="5">
        <v>1</v>
      </c>
      <c r="C89" s="5" t="s">
        <v>72</v>
      </c>
      <c r="D89" s="5" t="s">
        <v>18</v>
      </c>
      <c r="E89" s="5">
        <v>0</v>
      </c>
      <c r="F89" s="5">
        <v>0</v>
      </c>
      <c r="G89" s="5">
        <v>0</v>
      </c>
      <c r="H89" s="5" t="s">
        <v>74</v>
      </c>
      <c r="I89" s="3"/>
    </row>
    <row r="90" spans="1:9" ht="11.25" customHeight="1" x14ac:dyDescent="0.2">
      <c r="A90" s="5" t="s">
        <v>116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  <c r="I90" s="3"/>
    </row>
    <row r="91" spans="1:9" ht="11.25" customHeight="1" x14ac:dyDescent="0.2">
      <c r="A91" s="5" t="s">
        <v>117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  <c r="I91" s="3"/>
    </row>
    <row r="92" spans="1:9" ht="11.25" customHeight="1" x14ac:dyDescent="0.2">
      <c r="A92" s="5" t="s">
        <v>118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49.1</v>
      </c>
      <c r="H92" s="5" t="s">
        <v>74</v>
      </c>
      <c r="I92" s="3"/>
    </row>
    <row r="93" spans="1:9" ht="11.25" customHeight="1" x14ac:dyDescent="0.2">
      <c r="A93" s="5" t="s">
        <v>119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  <c r="I93" s="3"/>
    </row>
    <row r="94" spans="1:9" ht="11.25" customHeight="1" x14ac:dyDescent="0.2">
      <c r="A94" s="5" t="s">
        <v>120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28.48</v>
      </c>
      <c r="H94" s="5" t="s">
        <v>74</v>
      </c>
      <c r="I94" s="3"/>
    </row>
    <row r="95" spans="1:9" ht="11.25" customHeight="1" x14ac:dyDescent="0.2">
      <c r="A95" s="5" t="s">
        <v>121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  <c r="I95" s="3"/>
    </row>
    <row r="96" spans="1:9" ht="11.25" customHeight="1" x14ac:dyDescent="0.2">
      <c r="A96" s="5" t="s">
        <v>122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  <c r="I96" s="3"/>
    </row>
    <row r="97" spans="1:9" ht="11.25" customHeight="1" x14ac:dyDescent="0.2">
      <c r="A97" s="5" t="s">
        <v>123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30.44</v>
      </c>
      <c r="H97" s="5" t="s">
        <v>74</v>
      </c>
      <c r="I97" s="3"/>
    </row>
    <row r="98" spans="1:9" ht="11.25" customHeight="1" x14ac:dyDescent="0.2">
      <c r="A98" s="5" t="s">
        <v>124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  <c r="I98" s="3"/>
    </row>
    <row r="99" spans="1:9" ht="11.25" customHeight="1" x14ac:dyDescent="0.2">
      <c r="A99" s="5" t="s">
        <v>125</v>
      </c>
      <c r="B99" s="5">
        <v>1</v>
      </c>
      <c r="C99" s="5" t="s">
        <v>72</v>
      </c>
      <c r="D99" s="5" t="s">
        <v>73</v>
      </c>
      <c r="E99" s="5">
        <v>0</v>
      </c>
      <c r="F99" s="5">
        <v>0</v>
      </c>
      <c r="G99" s="5">
        <v>0</v>
      </c>
      <c r="H99" s="5" t="s">
        <v>74</v>
      </c>
      <c r="I99" s="3"/>
    </row>
    <row r="100" spans="1:9" ht="11.25" customHeight="1" x14ac:dyDescent="0.2">
      <c r="A100" s="21" t="s">
        <v>126</v>
      </c>
      <c r="B100" s="22"/>
      <c r="C100" s="22"/>
      <c r="D100" s="22"/>
      <c r="E100" s="22"/>
      <c r="F100" s="22"/>
      <c r="G100" s="22"/>
      <c r="H100" s="23"/>
      <c r="I100" s="3"/>
    </row>
    <row r="101" spans="1:9" ht="11.25" customHeight="1" x14ac:dyDescent="0.2">
      <c r="A101" s="5" t="s">
        <v>127</v>
      </c>
      <c r="B101" s="5">
        <v>1</v>
      </c>
      <c r="C101" s="5" t="s">
        <v>128</v>
      </c>
      <c r="D101" s="5" t="s">
        <v>45</v>
      </c>
      <c r="E101" s="5">
        <v>0</v>
      </c>
      <c r="F101" s="5">
        <v>0</v>
      </c>
      <c r="G101" s="5">
        <v>5.2</v>
      </c>
      <c r="H101" s="5" t="s">
        <v>128</v>
      </c>
      <c r="I101" s="3"/>
    </row>
    <row r="102" spans="1:9" ht="11.25" customHeight="1" x14ac:dyDescent="0.2">
      <c r="A102" s="5" t="s">
        <v>129</v>
      </c>
      <c r="B102" s="5">
        <v>1</v>
      </c>
      <c r="C102" s="5" t="s">
        <v>128</v>
      </c>
      <c r="D102" s="5" t="s">
        <v>39</v>
      </c>
      <c r="E102" s="5">
        <v>0</v>
      </c>
      <c r="F102" s="5">
        <v>0</v>
      </c>
      <c r="G102" s="5">
        <v>4.62</v>
      </c>
      <c r="H102" s="5" t="s">
        <v>128</v>
      </c>
      <c r="I102" s="3"/>
    </row>
    <row r="103" spans="1:9" ht="11.25" customHeight="1" x14ac:dyDescent="0.2">
      <c r="A103" s="5" t="s">
        <v>130</v>
      </c>
      <c r="B103" s="5">
        <v>1</v>
      </c>
      <c r="C103" s="5" t="s">
        <v>128</v>
      </c>
      <c r="D103" s="5" t="s">
        <v>39</v>
      </c>
      <c r="E103" s="5">
        <v>0</v>
      </c>
      <c r="F103" s="5">
        <v>0</v>
      </c>
      <c r="G103" s="5">
        <v>9.82</v>
      </c>
      <c r="H103" s="5" t="s">
        <v>128</v>
      </c>
      <c r="I103" s="3"/>
    </row>
    <row r="104" spans="1:9" ht="11.25" customHeight="1" x14ac:dyDescent="0.2">
      <c r="A104" s="5" t="s">
        <v>131</v>
      </c>
      <c r="B104" s="5">
        <v>1</v>
      </c>
      <c r="C104" s="5" t="s">
        <v>83</v>
      </c>
      <c r="D104" s="5" t="s">
        <v>18</v>
      </c>
      <c r="E104" s="5">
        <v>0</v>
      </c>
      <c r="F104" s="5">
        <v>0</v>
      </c>
      <c r="G104" s="5">
        <v>0</v>
      </c>
      <c r="H104" s="5" t="s">
        <v>83</v>
      </c>
      <c r="I104" s="3"/>
    </row>
    <row r="105" spans="1:9" ht="11.25" customHeight="1" x14ac:dyDescent="0.2">
      <c r="A105" s="21" t="s">
        <v>51</v>
      </c>
      <c r="B105" s="22"/>
      <c r="C105" s="22"/>
      <c r="D105" s="22"/>
      <c r="E105" s="22"/>
      <c r="F105" s="22"/>
      <c r="G105" s="22"/>
      <c r="H105" s="23"/>
      <c r="I105" s="3"/>
    </row>
    <row r="106" spans="1:9" ht="11.25" customHeight="1" x14ac:dyDescent="0.2">
      <c r="A106" s="5" t="s">
        <v>132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0</v>
      </c>
      <c r="H106" s="5"/>
      <c r="I106" s="3"/>
    </row>
    <row r="107" spans="1:9" ht="11.25" customHeight="1" x14ac:dyDescent="0.2">
      <c r="A107" s="5" t="s">
        <v>133</v>
      </c>
      <c r="B107" s="5">
        <v>0</v>
      </c>
      <c r="C107" s="5" t="s">
        <v>53</v>
      </c>
      <c r="D107" s="5" t="s">
        <v>45</v>
      </c>
      <c r="E107" s="5">
        <v>0</v>
      </c>
      <c r="F107" s="5">
        <v>0</v>
      </c>
      <c r="G107" s="5">
        <v>0</v>
      </c>
      <c r="H107" s="5"/>
      <c r="I107" s="3"/>
    </row>
    <row r="108" spans="1:9" ht="11.25" customHeight="1" x14ac:dyDescent="0.2">
      <c r="A108" s="5" t="s">
        <v>134</v>
      </c>
      <c r="B108" s="5">
        <v>0</v>
      </c>
      <c r="C108" s="5" t="s">
        <v>66</v>
      </c>
      <c r="D108" s="5" t="s">
        <v>45</v>
      </c>
      <c r="E108" s="5">
        <v>0</v>
      </c>
      <c r="F108" s="5">
        <v>0</v>
      </c>
      <c r="G108" s="5">
        <v>79.92</v>
      </c>
      <c r="H108" s="5"/>
      <c r="I108" s="3"/>
    </row>
    <row r="109" spans="1:9" ht="11.25" customHeight="1" x14ac:dyDescent="0.2">
      <c r="A109" s="5" t="s">
        <v>135</v>
      </c>
      <c r="B109" s="5">
        <v>0</v>
      </c>
      <c r="C109" s="5" t="s">
        <v>66</v>
      </c>
      <c r="D109" s="5" t="s">
        <v>45</v>
      </c>
      <c r="E109" s="5">
        <v>0</v>
      </c>
      <c r="F109" s="5">
        <v>0</v>
      </c>
      <c r="G109" s="5">
        <v>49.1</v>
      </c>
      <c r="H109" s="5"/>
      <c r="I109" s="3"/>
    </row>
    <row r="110" spans="1:9" ht="11.25" customHeight="1" x14ac:dyDescent="0.2">
      <c r="A110" s="21" t="s">
        <v>136</v>
      </c>
      <c r="B110" s="22"/>
      <c r="C110" s="22"/>
      <c r="D110" s="22"/>
      <c r="E110" s="22"/>
      <c r="F110" s="23"/>
      <c r="G110" s="6">
        <f>SUM(G50:G109)</f>
        <v>433.84000000000003</v>
      </c>
      <c r="H110" s="5"/>
      <c r="I110" s="3"/>
    </row>
    <row r="111" spans="1:9" ht="11.25" customHeight="1" x14ac:dyDescent="0.2">
      <c r="A111" s="21" t="s">
        <v>105</v>
      </c>
      <c r="B111" s="22"/>
      <c r="C111" s="22"/>
      <c r="D111" s="22"/>
      <c r="E111" s="22"/>
      <c r="F111" s="22"/>
      <c r="G111" s="22"/>
      <c r="H111" s="23"/>
      <c r="I111" s="3"/>
    </row>
    <row r="112" spans="1:9" ht="11.25" customHeight="1" x14ac:dyDescent="0.2">
      <c r="A112" s="21" t="s">
        <v>137</v>
      </c>
      <c r="B112" s="22"/>
      <c r="C112" s="22"/>
      <c r="D112" s="22"/>
      <c r="E112" s="22"/>
      <c r="F112" s="22"/>
      <c r="G112" s="22"/>
      <c r="H112" s="23"/>
      <c r="I112" s="3"/>
    </row>
    <row r="113" spans="1:9" ht="11.25" customHeight="1" x14ac:dyDescent="0.2">
      <c r="A113" s="5" t="s">
        <v>138</v>
      </c>
      <c r="B113" s="5">
        <v>1</v>
      </c>
      <c r="C113" s="5" t="s">
        <v>83</v>
      </c>
      <c r="D113" s="5" t="s">
        <v>39</v>
      </c>
      <c r="E113" s="5">
        <v>0</v>
      </c>
      <c r="F113" s="5">
        <v>0</v>
      </c>
      <c r="G113" s="5">
        <v>0</v>
      </c>
      <c r="H113" s="5" t="s">
        <v>83</v>
      </c>
      <c r="I113" s="3"/>
    </row>
    <row r="114" spans="1:9" ht="11.25" customHeight="1" x14ac:dyDescent="0.2">
      <c r="A114" s="5" t="s">
        <v>139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  <c r="I114" s="3"/>
    </row>
    <row r="115" spans="1:9" ht="11.25" customHeight="1" x14ac:dyDescent="0.2">
      <c r="A115" s="5" t="s">
        <v>140</v>
      </c>
      <c r="B115" s="5">
        <v>1</v>
      </c>
      <c r="C115" s="5" t="s">
        <v>83</v>
      </c>
      <c r="D115" s="5" t="s">
        <v>18</v>
      </c>
      <c r="E115" s="5">
        <v>0</v>
      </c>
      <c r="F115" s="5">
        <v>0</v>
      </c>
      <c r="G115" s="5">
        <v>0</v>
      </c>
      <c r="H115" s="5" t="s">
        <v>83</v>
      </c>
      <c r="I115" s="3"/>
    </row>
    <row r="116" spans="1:9" ht="11.25" customHeight="1" x14ac:dyDescent="0.2">
      <c r="A116" s="5" t="s">
        <v>141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44.1</v>
      </c>
      <c r="H116" s="5" t="s">
        <v>128</v>
      </c>
      <c r="I116" s="3"/>
    </row>
    <row r="117" spans="1:9" ht="11.25" customHeight="1" x14ac:dyDescent="0.2">
      <c r="A117" s="5" t="s">
        <v>142</v>
      </c>
      <c r="B117" s="5">
        <v>1</v>
      </c>
      <c r="C117" s="5" t="s">
        <v>128</v>
      </c>
      <c r="D117" s="5" t="s">
        <v>73</v>
      </c>
      <c r="E117" s="5">
        <v>0</v>
      </c>
      <c r="F117" s="5">
        <v>0</v>
      </c>
      <c r="G117" s="5">
        <v>35.28</v>
      </c>
      <c r="H117" s="5" t="s">
        <v>128</v>
      </c>
      <c r="I117" s="3"/>
    </row>
    <row r="118" spans="1:9" ht="11.25" customHeight="1" x14ac:dyDescent="0.2">
      <c r="A118" s="5" t="s">
        <v>143</v>
      </c>
      <c r="B118" s="5">
        <v>1</v>
      </c>
      <c r="C118" s="5" t="s">
        <v>128</v>
      </c>
      <c r="D118" s="5" t="s">
        <v>39</v>
      </c>
      <c r="E118" s="5">
        <v>0</v>
      </c>
      <c r="F118" s="5">
        <v>0</v>
      </c>
      <c r="G118" s="5">
        <v>4.91</v>
      </c>
      <c r="H118" s="5" t="s">
        <v>128</v>
      </c>
      <c r="I118" s="3"/>
    </row>
    <row r="119" spans="1:9" ht="11.25" customHeight="1" x14ac:dyDescent="0.2">
      <c r="A119" s="5" t="s">
        <v>144</v>
      </c>
      <c r="B119" s="5">
        <v>1</v>
      </c>
      <c r="C119" s="5" t="s">
        <v>128</v>
      </c>
      <c r="D119" s="5" t="s">
        <v>39</v>
      </c>
      <c r="E119" s="5">
        <v>0</v>
      </c>
      <c r="F119" s="5">
        <v>0</v>
      </c>
      <c r="G119" s="5">
        <v>0</v>
      </c>
      <c r="H119" s="5" t="s">
        <v>128</v>
      </c>
      <c r="I119" s="3"/>
    </row>
    <row r="120" spans="1:9" ht="11.25" customHeight="1" x14ac:dyDescent="0.2">
      <c r="A120" s="5" t="s">
        <v>145</v>
      </c>
      <c r="B120" s="5">
        <v>1</v>
      </c>
      <c r="C120" s="5" t="s">
        <v>128</v>
      </c>
      <c r="D120" s="5" t="s">
        <v>18</v>
      </c>
      <c r="E120" s="5">
        <v>0</v>
      </c>
      <c r="F120" s="5">
        <v>0</v>
      </c>
      <c r="G120" s="5">
        <v>0</v>
      </c>
      <c r="H120" s="5" t="s">
        <v>128</v>
      </c>
      <c r="I120" s="3"/>
    </row>
    <row r="121" spans="1:9" ht="11.25" customHeight="1" x14ac:dyDescent="0.2">
      <c r="A121" s="5" t="s">
        <v>146</v>
      </c>
      <c r="B121" s="5">
        <v>1</v>
      </c>
      <c r="C121" s="5" t="s">
        <v>66</v>
      </c>
      <c r="D121" s="5" t="s">
        <v>73</v>
      </c>
      <c r="E121" s="5">
        <v>0</v>
      </c>
      <c r="F121" s="5">
        <v>0</v>
      </c>
      <c r="G121" s="5">
        <v>9.82</v>
      </c>
      <c r="H121" s="5" t="s">
        <v>128</v>
      </c>
      <c r="I121" s="3"/>
    </row>
    <row r="122" spans="1:9" ht="11.25" customHeight="1" x14ac:dyDescent="0.2">
      <c r="A122" s="5" t="s">
        <v>147</v>
      </c>
      <c r="B122" s="5">
        <v>1</v>
      </c>
      <c r="C122" s="5" t="s">
        <v>128</v>
      </c>
      <c r="D122" s="5" t="s">
        <v>73</v>
      </c>
      <c r="E122" s="5">
        <v>0</v>
      </c>
      <c r="F122" s="5">
        <v>0</v>
      </c>
      <c r="G122" s="17">
        <v>30</v>
      </c>
      <c r="H122" s="5" t="s">
        <v>128</v>
      </c>
      <c r="I122" s="3"/>
    </row>
    <row r="123" spans="1:9" ht="11.25" customHeight="1" x14ac:dyDescent="0.2">
      <c r="A123" s="5" t="s">
        <v>148</v>
      </c>
      <c r="B123" s="5">
        <v>1</v>
      </c>
      <c r="C123" s="5" t="s">
        <v>83</v>
      </c>
      <c r="D123" s="5" t="s">
        <v>18</v>
      </c>
      <c r="E123" s="5">
        <v>0</v>
      </c>
      <c r="F123" s="5">
        <v>0</v>
      </c>
      <c r="G123" s="5">
        <v>5.1100000000000003</v>
      </c>
      <c r="H123" s="5" t="s">
        <v>83</v>
      </c>
      <c r="I123" s="3"/>
    </row>
    <row r="124" spans="1:9" ht="11.25" customHeight="1" x14ac:dyDescent="0.2">
      <c r="A124" s="5" t="s">
        <v>149</v>
      </c>
      <c r="B124" s="5">
        <v>1</v>
      </c>
      <c r="C124" s="5" t="s">
        <v>66</v>
      </c>
      <c r="D124" s="5" t="s">
        <v>39</v>
      </c>
      <c r="E124" s="5">
        <v>0</v>
      </c>
      <c r="F124" s="5">
        <v>0</v>
      </c>
      <c r="G124" s="5">
        <v>4.71</v>
      </c>
      <c r="H124" s="5"/>
      <c r="I124" s="3"/>
    </row>
    <row r="125" spans="1:9" ht="11.25" customHeight="1" x14ac:dyDescent="0.2">
      <c r="A125" s="5" t="s">
        <v>150</v>
      </c>
      <c r="B125" s="5">
        <v>1</v>
      </c>
      <c r="C125" s="5" t="s">
        <v>128</v>
      </c>
      <c r="D125" s="5" t="s">
        <v>18</v>
      </c>
      <c r="E125" s="5">
        <v>0</v>
      </c>
      <c r="F125" s="5">
        <v>0</v>
      </c>
      <c r="G125" s="5">
        <v>9.08</v>
      </c>
      <c r="H125" s="5" t="s">
        <v>128</v>
      </c>
      <c r="I125" s="3"/>
    </row>
    <row r="126" spans="1:9" ht="11.25" customHeight="1" x14ac:dyDescent="0.2">
      <c r="A126" s="5" t="s">
        <v>151</v>
      </c>
      <c r="B126" s="5">
        <v>1</v>
      </c>
      <c r="C126" s="5" t="s">
        <v>66</v>
      </c>
      <c r="D126" s="5" t="s">
        <v>73</v>
      </c>
      <c r="E126" s="5">
        <v>0</v>
      </c>
      <c r="F126" s="5">
        <v>0</v>
      </c>
      <c r="G126" s="5">
        <v>68.39</v>
      </c>
      <c r="H126" s="5"/>
      <c r="I126" s="3"/>
    </row>
    <row r="127" spans="1:9" ht="11.25" customHeight="1" x14ac:dyDescent="0.2">
      <c r="A127" s="5" t="s">
        <v>152</v>
      </c>
      <c r="B127" s="5">
        <v>1</v>
      </c>
      <c r="C127" s="5" t="s">
        <v>66</v>
      </c>
      <c r="D127" s="5" t="s">
        <v>73</v>
      </c>
      <c r="E127" s="5">
        <v>0</v>
      </c>
      <c r="F127" s="5">
        <v>0</v>
      </c>
      <c r="G127" s="5">
        <v>8.6300000000000008</v>
      </c>
      <c r="H127" s="5"/>
      <c r="I127" s="3"/>
    </row>
    <row r="128" spans="1:9" ht="11.25" customHeight="1" x14ac:dyDescent="0.2">
      <c r="A128" s="5" t="s">
        <v>153</v>
      </c>
      <c r="B128" s="5">
        <v>1</v>
      </c>
      <c r="C128" s="5" t="s">
        <v>66</v>
      </c>
      <c r="D128" s="5" t="s">
        <v>73</v>
      </c>
      <c r="E128" s="5">
        <v>0</v>
      </c>
      <c r="F128" s="5">
        <v>0</v>
      </c>
      <c r="G128" s="5">
        <v>25.67</v>
      </c>
      <c r="H128" s="5"/>
      <c r="I128" s="3"/>
    </row>
    <row r="129" spans="1:9" ht="11.25" customHeight="1" x14ac:dyDescent="0.2">
      <c r="A129" s="5" t="s">
        <v>154</v>
      </c>
      <c r="B129" s="5">
        <v>1</v>
      </c>
      <c r="C129" s="5" t="s">
        <v>128</v>
      </c>
      <c r="D129" s="5" t="s">
        <v>18</v>
      </c>
      <c r="E129" s="5">
        <v>0</v>
      </c>
      <c r="F129" s="5">
        <v>0</v>
      </c>
      <c r="G129" s="5">
        <v>5.2</v>
      </c>
      <c r="H129" s="5" t="s">
        <v>128</v>
      </c>
      <c r="I129" s="3"/>
    </row>
    <row r="130" spans="1:9" ht="11.25" customHeight="1" x14ac:dyDescent="0.2">
      <c r="A130" s="5" t="s">
        <v>155</v>
      </c>
      <c r="B130" s="5">
        <v>1</v>
      </c>
      <c r="C130" s="5" t="s">
        <v>128</v>
      </c>
      <c r="D130" s="5" t="s">
        <v>18</v>
      </c>
      <c r="E130" s="5">
        <v>0</v>
      </c>
      <c r="F130" s="5">
        <v>0</v>
      </c>
      <c r="G130" s="5">
        <v>0</v>
      </c>
      <c r="H130" s="5" t="s">
        <v>128</v>
      </c>
      <c r="I130" s="3"/>
    </row>
    <row r="131" spans="1:9" ht="11.25" customHeight="1" x14ac:dyDescent="0.2">
      <c r="A131" s="5" t="s">
        <v>156</v>
      </c>
      <c r="B131" s="5">
        <v>0</v>
      </c>
      <c r="C131" s="5" t="s">
        <v>157</v>
      </c>
      <c r="D131" s="5" t="s">
        <v>18</v>
      </c>
      <c r="E131" s="5">
        <v>0</v>
      </c>
      <c r="F131" s="5">
        <v>0</v>
      </c>
      <c r="G131" s="5">
        <v>0</v>
      </c>
      <c r="H131" s="5" t="s">
        <v>157</v>
      </c>
      <c r="I131" s="3"/>
    </row>
    <row r="132" spans="1:9" ht="11.25" customHeight="1" x14ac:dyDescent="0.2">
      <c r="A132" s="5" t="s">
        <v>158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68.739999999999995</v>
      </c>
      <c r="H132" s="5" t="s">
        <v>128</v>
      </c>
      <c r="I132" s="3"/>
    </row>
    <row r="133" spans="1:9" ht="11.25" customHeight="1" x14ac:dyDescent="0.2">
      <c r="A133" s="5" t="s">
        <v>159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48.11</v>
      </c>
      <c r="H133" s="5" t="s">
        <v>128</v>
      </c>
      <c r="I133" s="3"/>
    </row>
    <row r="134" spans="1:9" ht="11.25" customHeight="1" x14ac:dyDescent="0.2">
      <c r="A134" s="5" t="s">
        <v>160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58.92</v>
      </c>
      <c r="H134" s="5" t="s">
        <v>128</v>
      </c>
      <c r="I134" s="3"/>
    </row>
    <row r="135" spans="1:9" ht="11.25" customHeight="1" x14ac:dyDescent="0.2">
      <c r="A135" s="5" t="s">
        <v>161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50.08</v>
      </c>
      <c r="H135" s="5" t="s">
        <v>128</v>
      </c>
      <c r="I135" s="3"/>
    </row>
    <row r="136" spans="1:9" ht="11.25" customHeight="1" x14ac:dyDescent="0.2">
      <c r="A136" s="5" t="s">
        <v>162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29.46</v>
      </c>
      <c r="H136" s="5" t="s">
        <v>128</v>
      </c>
      <c r="I136" s="3"/>
    </row>
    <row r="137" spans="1:9" ht="11.25" customHeight="1" x14ac:dyDescent="0.2">
      <c r="A137" s="5" t="s">
        <v>163</v>
      </c>
      <c r="B137" s="5">
        <v>1</v>
      </c>
      <c r="C137" s="5" t="s">
        <v>128</v>
      </c>
      <c r="D137" s="5" t="s">
        <v>73</v>
      </c>
      <c r="E137" s="5">
        <v>0</v>
      </c>
      <c r="F137" s="5">
        <v>0</v>
      </c>
      <c r="G137" s="5">
        <v>8.84</v>
      </c>
      <c r="H137" s="5" t="s">
        <v>128</v>
      </c>
      <c r="I137" s="3"/>
    </row>
    <row r="138" spans="1:9" ht="11.25" customHeight="1" x14ac:dyDescent="0.2">
      <c r="A138" s="21" t="s">
        <v>51</v>
      </c>
      <c r="B138" s="22"/>
      <c r="C138" s="22"/>
      <c r="D138" s="22"/>
      <c r="E138" s="22"/>
      <c r="F138" s="22"/>
      <c r="G138" s="22"/>
      <c r="H138" s="23"/>
      <c r="I138" s="3"/>
    </row>
    <row r="139" spans="1:9" ht="11.25" customHeight="1" x14ac:dyDescent="0.2">
      <c r="A139" s="5" t="s">
        <v>164</v>
      </c>
      <c r="B139" s="5">
        <v>1</v>
      </c>
      <c r="C139" s="5" t="s">
        <v>53</v>
      </c>
      <c r="D139" s="5" t="s">
        <v>45</v>
      </c>
      <c r="E139" s="5">
        <v>0</v>
      </c>
      <c r="F139" s="5">
        <v>0</v>
      </c>
      <c r="G139" s="5">
        <v>10.8</v>
      </c>
      <c r="H139" s="5"/>
      <c r="I139" s="3"/>
    </row>
    <row r="140" spans="1:9" ht="11.25" customHeight="1" x14ac:dyDescent="0.2">
      <c r="A140" s="5" t="s">
        <v>165</v>
      </c>
      <c r="B140" s="5">
        <v>1</v>
      </c>
      <c r="C140" s="5" t="s">
        <v>53</v>
      </c>
      <c r="D140" s="5" t="s">
        <v>45</v>
      </c>
      <c r="E140" s="5">
        <v>0</v>
      </c>
      <c r="F140" s="5">
        <v>0</v>
      </c>
      <c r="G140" s="5">
        <v>14.95</v>
      </c>
      <c r="H140" s="5"/>
      <c r="I140" s="3"/>
    </row>
    <row r="141" spans="1:9" ht="11.25" customHeight="1" x14ac:dyDescent="0.2">
      <c r="A141" s="5" t="s">
        <v>166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  <c r="I141" s="3"/>
    </row>
    <row r="142" spans="1:9" ht="11.25" customHeight="1" x14ac:dyDescent="0.2">
      <c r="A142" s="5" t="s">
        <v>167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  <c r="I142" s="3"/>
    </row>
    <row r="143" spans="1:9" ht="11.25" customHeight="1" x14ac:dyDescent="0.2">
      <c r="A143" s="5" t="s">
        <v>168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  <c r="I143" s="3"/>
    </row>
    <row r="144" spans="1:9" ht="11.25" customHeight="1" x14ac:dyDescent="0.2">
      <c r="A144" s="5" t="s">
        <v>169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  <c r="I144" s="3"/>
    </row>
    <row r="145" spans="1:9" ht="11.25" customHeight="1" x14ac:dyDescent="0.2">
      <c r="A145" s="5" t="s">
        <v>170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  <c r="I145" s="3"/>
    </row>
    <row r="146" spans="1:9" ht="11.25" customHeight="1" x14ac:dyDescent="0.2">
      <c r="A146" s="5" t="s">
        <v>171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  <c r="I146" s="3"/>
    </row>
    <row r="147" spans="1:9" ht="11.25" customHeight="1" x14ac:dyDescent="0.2">
      <c r="A147" s="5" t="s">
        <v>172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  <c r="I147" s="3"/>
    </row>
    <row r="148" spans="1:9" ht="11.25" customHeight="1" x14ac:dyDescent="0.2">
      <c r="A148" s="5" t="s">
        <v>173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  <c r="I148" s="3"/>
    </row>
    <row r="149" spans="1:9" ht="11.25" customHeight="1" x14ac:dyDescent="0.2">
      <c r="A149" s="5" t="s">
        <v>174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  <c r="I149" s="3"/>
    </row>
    <row r="150" spans="1:9" ht="11.25" customHeight="1" x14ac:dyDescent="0.2">
      <c r="A150" s="5" t="s">
        <v>175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  <c r="I150" s="3"/>
    </row>
    <row r="151" spans="1:9" ht="11.25" customHeight="1" x14ac:dyDescent="0.2">
      <c r="A151" s="5" t="s">
        <v>176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  <c r="I151" s="3"/>
    </row>
    <row r="152" spans="1:9" ht="11.25" customHeight="1" x14ac:dyDescent="0.2">
      <c r="A152" s="5" t="s">
        <v>177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  <c r="I152" s="3"/>
    </row>
    <row r="153" spans="1:9" ht="11.25" customHeight="1" x14ac:dyDescent="0.2">
      <c r="A153" s="5" t="s">
        <v>178</v>
      </c>
      <c r="B153" s="5">
        <v>0</v>
      </c>
      <c r="C153" s="5" t="s">
        <v>53</v>
      </c>
      <c r="D153" s="5" t="s">
        <v>45</v>
      </c>
      <c r="E153" s="5">
        <v>0</v>
      </c>
      <c r="F153" s="5">
        <v>0</v>
      </c>
      <c r="G153" s="5">
        <v>0</v>
      </c>
      <c r="H153" s="5"/>
      <c r="I153" s="3"/>
    </row>
    <row r="154" spans="1:9" ht="11.25" customHeight="1" x14ac:dyDescent="0.2">
      <c r="A154" s="5" t="s">
        <v>179</v>
      </c>
      <c r="B154" s="5">
        <v>1</v>
      </c>
      <c r="C154" s="5" t="s">
        <v>66</v>
      </c>
      <c r="D154" s="5" t="s">
        <v>45</v>
      </c>
      <c r="E154" s="5">
        <v>0</v>
      </c>
      <c r="F154" s="5">
        <v>0</v>
      </c>
      <c r="G154" s="5">
        <v>21.46</v>
      </c>
      <c r="H154" s="5"/>
      <c r="I154" s="3"/>
    </row>
    <row r="155" spans="1:9" ht="11.25" customHeight="1" x14ac:dyDescent="0.2">
      <c r="A155" s="5" t="s">
        <v>180</v>
      </c>
      <c r="B155" s="5">
        <v>1</v>
      </c>
      <c r="C155" s="5" t="s">
        <v>53</v>
      </c>
      <c r="D155" s="5" t="s">
        <v>45</v>
      </c>
      <c r="E155" s="5">
        <v>0</v>
      </c>
      <c r="F155" s="5">
        <v>0</v>
      </c>
      <c r="G155" s="5">
        <v>4.91</v>
      </c>
      <c r="H155" s="5"/>
      <c r="I155" s="3"/>
    </row>
    <row r="156" spans="1:9" ht="11.25" customHeight="1" x14ac:dyDescent="0.2">
      <c r="A156" s="21" t="s">
        <v>181</v>
      </c>
      <c r="B156" s="22"/>
      <c r="C156" s="22"/>
      <c r="D156" s="22"/>
      <c r="E156" s="22"/>
      <c r="F156" s="23"/>
      <c r="G156" s="6">
        <f>SUM(G113:G155)</f>
        <v>567.17000000000007</v>
      </c>
      <c r="H156" s="5"/>
      <c r="I156" s="3"/>
    </row>
    <row r="157" spans="1:9" ht="11.25" customHeight="1" x14ac:dyDescent="0.2">
      <c r="A157" s="21" t="s">
        <v>182</v>
      </c>
      <c r="B157" s="22"/>
      <c r="C157" s="22"/>
      <c r="D157" s="22"/>
      <c r="E157" s="22"/>
      <c r="F157" s="22"/>
      <c r="G157" s="22"/>
      <c r="H157" s="23"/>
      <c r="I157" s="3"/>
    </row>
    <row r="158" spans="1:9" ht="11.25" customHeight="1" x14ac:dyDescent="0.2">
      <c r="A158" s="5" t="s">
        <v>183</v>
      </c>
      <c r="B158" s="5">
        <v>365</v>
      </c>
      <c r="C158" s="5" t="s">
        <v>157</v>
      </c>
      <c r="D158" s="5" t="s">
        <v>18</v>
      </c>
      <c r="E158" s="5">
        <v>6</v>
      </c>
      <c r="F158" s="5">
        <f>ROUND(G158/E158/B158*1000,2)</f>
        <v>129.43</v>
      </c>
      <c r="G158" s="5">
        <v>283.45999999999998</v>
      </c>
      <c r="H158" s="5" t="s">
        <v>157</v>
      </c>
      <c r="I158" s="3"/>
    </row>
    <row r="159" spans="1:9" ht="11.25" customHeight="1" x14ac:dyDescent="0.2">
      <c r="A159" s="21" t="s">
        <v>184</v>
      </c>
      <c r="B159" s="22"/>
      <c r="C159" s="22"/>
      <c r="D159" s="22"/>
      <c r="E159" s="22"/>
      <c r="F159" s="23"/>
      <c r="G159" s="6">
        <f>SUM(G158)</f>
        <v>283.45999999999998</v>
      </c>
      <c r="H159" s="5"/>
      <c r="I159" s="3"/>
    </row>
    <row r="160" spans="1:9" ht="11.25" customHeight="1" x14ac:dyDescent="0.2">
      <c r="A160" s="21" t="s">
        <v>185</v>
      </c>
      <c r="B160" s="22"/>
      <c r="C160" s="22"/>
      <c r="D160" s="22"/>
      <c r="E160" s="22"/>
      <c r="F160" s="22"/>
      <c r="G160" s="22"/>
      <c r="H160" s="23"/>
      <c r="I160" s="3"/>
    </row>
    <row r="161" spans="1:9" ht="11.25" customHeight="1" x14ac:dyDescent="0.2">
      <c r="A161" s="5" t="s">
        <v>186</v>
      </c>
      <c r="B161" s="5">
        <v>1</v>
      </c>
      <c r="C161" s="5" t="s">
        <v>66</v>
      </c>
      <c r="D161" s="5" t="s">
        <v>73</v>
      </c>
      <c r="E161" s="5">
        <v>0</v>
      </c>
      <c r="F161" s="5">
        <v>0</v>
      </c>
      <c r="G161" s="5">
        <v>0</v>
      </c>
      <c r="H161" s="5"/>
      <c r="I161" s="3"/>
    </row>
    <row r="162" spans="1:9" ht="11.25" customHeight="1" x14ac:dyDescent="0.2">
      <c r="A162" s="5" t="s">
        <v>187</v>
      </c>
      <c r="B162" s="5">
        <v>12</v>
      </c>
      <c r="C162" s="5" t="s">
        <v>55</v>
      </c>
      <c r="D162" s="5" t="s">
        <v>73</v>
      </c>
      <c r="E162" s="5">
        <v>3</v>
      </c>
      <c r="F162" s="5">
        <f>ROUND(G162/E162/B162*1000,2)</f>
        <v>2762.22</v>
      </c>
      <c r="G162" s="5">
        <v>99.44</v>
      </c>
      <c r="H162" s="5" t="s">
        <v>21</v>
      </c>
      <c r="I162" s="3"/>
    </row>
    <row r="163" spans="1:9" ht="11.25" customHeight="1" x14ac:dyDescent="0.2">
      <c r="A163" s="5" t="s">
        <v>188</v>
      </c>
      <c r="B163" s="5">
        <v>5</v>
      </c>
      <c r="C163" s="5" t="s">
        <v>38</v>
      </c>
      <c r="D163" s="5" t="s">
        <v>73</v>
      </c>
      <c r="E163" s="5">
        <v>0</v>
      </c>
      <c r="F163" s="5">
        <v>0</v>
      </c>
      <c r="G163" s="5">
        <v>0</v>
      </c>
      <c r="H163" s="5" t="s">
        <v>40</v>
      </c>
      <c r="I163" s="3"/>
    </row>
    <row r="164" spans="1:9" ht="11.25" customHeight="1" x14ac:dyDescent="0.2">
      <c r="A164" s="21" t="s">
        <v>189</v>
      </c>
      <c r="B164" s="22"/>
      <c r="C164" s="22"/>
      <c r="D164" s="22"/>
      <c r="E164" s="22"/>
      <c r="F164" s="23"/>
      <c r="G164" s="6">
        <f>SUM(G161:G163)</f>
        <v>99.44</v>
      </c>
      <c r="H164" s="5"/>
      <c r="I164" s="3"/>
    </row>
    <row r="165" spans="1:9" ht="11.25" customHeight="1" x14ac:dyDescent="0.2">
      <c r="A165" s="21" t="s">
        <v>190</v>
      </c>
      <c r="B165" s="22"/>
      <c r="C165" s="22"/>
      <c r="D165" s="22"/>
      <c r="E165" s="22"/>
      <c r="F165" s="22"/>
      <c r="G165" s="22"/>
      <c r="H165" s="23"/>
      <c r="I165" s="3"/>
    </row>
    <row r="166" spans="1:9" ht="11.25" customHeight="1" x14ac:dyDescent="0.2">
      <c r="A166" s="5" t="s">
        <v>191</v>
      </c>
      <c r="B166" s="5">
        <v>1</v>
      </c>
      <c r="C166" s="5" t="s">
        <v>66</v>
      </c>
      <c r="D166" s="5" t="s">
        <v>73</v>
      </c>
      <c r="E166" s="5">
        <v>0</v>
      </c>
      <c r="F166" s="5">
        <v>0</v>
      </c>
      <c r="G166" s="5">
        <v>13.59</v>
      </c>
      <c r="H166" s="5"/>
      <c r="I166" s="3"/>
    </row>
    <row r="167" spans="1:9" ht="11.25" customHeight="1" x14ac:dyDescent="0.2">
      <c r="A167" s="5" t="s">
        <v>192</v>
      </c>
      <c r="B167" s="5">
        <v>2</v>
      </c>
      <c r="C167" s="5" t="s">
        <v>53</v>
      </c>
      <c r="D167" s="5" t="s">
        <v>73</v>
      </c>
      <c r="E167" s="5">
        <v>0</v>
      </c>
      <c r="F167" s="5">
        <v>0</v>
      </c>
      <c r="G167" s="5">
        <v>0</v>
      </c>
      <c r="H167" s="5"/>
      <c r="I167" s="3"/>
    </row>
    <row r="168" spans="1:9" ht="11.25" customHeight="1" x14ac:dyDescent="0.2">
      <c r="A168" s="5" t="s">
        <v>193</v>
      </c>
      <c r="B168" s="5">
        <v>1</v>
      </c>
      <c r="C168" s="5" t="s">
        <v>53</v>
      </c>
      <c r="D168" s="5" t="s">
        <v>73</v>
      </c>
      <c r="E168" s="5">
        <v>0</v>
      </c>
      <c r="F168" s="5">
        <v>0</v>
      </c>
      <c r="G168" s="5">
        <v>0</v>
      </c>
      <c r="H168" s="5"/>
      <c r="I168" s="3"/>
    </row>
    <row r="169" spans="1:9" ht="11.25" customHeight="1" x14ac:dyDescent="0.2">
      <c r="A169" s="21" t="s">
        <v>194</v>
      </c>
      <c r="B169" s="22"/>
      <c r="C169" s="22"/>
      <c r="D169" s="22"/>
      <c r="E169" s="22"/>
      <c r="F169" s="23"/>
      <c r="G169" s="6">
        <f>SUM(G166:G168)</f>
        <v>13.59</v>
      </c>
      <c r="H169" s="5"/>
      <c r="I169" s="3"/>
    </row>
    <row r="170" spans="1:9" ht="11.25" customHeight="1" x14ac:dyDescent="0.2">
      <c r="A170" s="21" t="s">
        <v>195</v>
      </c>
      <c r="B170" s="22"/>
      <c r="C170" s="22"/>
      <c r="D170" s="22"/>
      <c r="E170" s="22"/>
      <c r="F170" s="22"/>
      <c r="G170" s="22"/>
      <c r="H170" s="23"/>
      <c r="I170" s="3"/>
    </row>
    <row r="171" spans="1:9" ht="11.25" customHeight="1" x14ac:dyDescent="0.2">
      <c r="A171" s="5" t="s">
        <v>196</v>
      </c>
      <c r="B171" s="5">
        <v>1</v>
      </c>
      <c r="C171" s="5" t="s">
        <v>10</v>
      </c>
      <c r="D171" s="5" t="s">
        <v>73</v>
      </c>
      <c r="E171" s="5">
        <v>0</v>
      </c>
      <c r="F171" s="5">
        <v>0</v>
      </c>
      <c r="G171" s="5">
        <v>0</v>
      </c>
      <c r="H171" s="5" t="s">
        <v>23</v>
      </c>
      <c r="I171" s="3"/>
    </row>
    <row r="172" spans="1:9" ht="11.25" customHeight="1" x14ac:dyDescent="0.2">
      <c r="A172" s="5" t="s">
        <v>197</v>
      </c>
      <c r="B172" s="5">
        <v>1</v>
      </c>
      <c r="C172" s="5" t="s">
        <v>53</v>
      </c>
      <c r="D172" s="5" t="s">
        <v>73</v>
      </c>
      <c r="E172" s="5">
        <v>0</v>
      </c>
      <c r="F172" s="5">
        <v>0</v>
      </c>
      <c r="G172" s="5">
        <v>0</v>
      </c>
      <c r="H172" s="5"/>
      <c r="I172" s="3"/>
    </row>
    <row r="173" spans="1:9" ht="11.25" customHeight="1" x14ac:dyDescent="0.2">
      <c r="A173" s="21" t="s">
        <v>198</v>
      </c>
      <c r="B173" s="22"/>
      <c r="C173" s="22"/>
      <c r="D173" s="22"/>
      <c r="E173" s="22"/>
      <c r="F173" s="23"/>
      <c r="G173" s="6">
        <f>SUM(G171:G172)</f>
        <v>0</v>
      </c>
      <c r="H173" s="5"/>
      <c r="I173" s="3"/>
    </row>
    <row r="174" spans="1:9" ht="11.25" customHeight="1" x14ac:dyDescent="0.2">
      <c r="A174" s="21" t="s">
        <v>199</v>
      </c>
      <c r="B174" s="22"/>
      <c r="C174" s="22"/>
      <c r="D174" s="22"/>
      <c r="E174" s="22"/>
      <c r="F174" s="22"/>
      <c r="G174" s="22"/>
      <c r="H174" s="23"/>
      <c r="I174" s="3"/>
    </row>
    <row r="175" spans="1:9" ht="11.25" customHeight="1" x14ac:dyDescent="0.2">
      <c r="A175" s="5" t="s">
        <v>200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33.44</v>
      </c>
      <c r="H175" s="5" t="s">
        <v>201</v>
      </c>
      <c r="I175" s="3"/>
    </row>
    <row r="176" spans="1:9" ht="11.25" customHeight="1" x14ac:dyDescent="0.2">
      <c r="A176" s="5" t="s">
        <v>202</v>
      </c>
      <c r="B176" s="5">
        <v>0</v>
      </c>
      <c r="C176" s="5" t="s">
        <v>201</v>
      </c>
      <c r="D176" s="5" t="s">
        <v>73</v>
      </c>
      <c r="E176" s="5">
        <v>0</v>
      </c>
      <c r="F176" s="5">
        <v>0</v>
      </c>
      <c r="G176" s="17">
        <v>30</v>
      </c>
      <c r="H176" s="5" t="s">
        <v>201</v>
      </c>
      <c r="I176" s="3"/>
    </row>
    <row r="177" spans="1:9" ht="11.25" customHeight="1" x14ac:dyDescent="0.2">
      <c r="A177" s="21" t="s">
        <v>203</v>
      </c>
      <c r="B177" s="22"/>
      <c r="C177" s="22"/>
      <c r="D177" s="22"/>
      <c r="E177" s="22"/>
      <c r="F177" s="23"/>
      <c r="G177" s="6">
        <f>SUM(G175:G176)</f>
        <v>63.44</v>
      </c>
      <c r="H177" s="5"/>
      <c r="I177" s="3"/>
    </row>
    <row r="178" spans="1:9" ht="11.25" customHeight="1" x14ac:dyDescent="0.2">
      <c r="A178" s="21" t="s">
        <v>204</v>
      </c>
      <c r="B178" s="22"/>
      <c r="C178" s="22"/>
      <c r="D178" s="22"/>
      <c r="E178" s="22"/>
      <c r="F178" s="22"/>
      <c r="G178" s="22"/>
      <c r="H178" s="23"/>
      <c r="I178" s="3"/>
    </row>
    <row r="179" spans="1:9" ht="11.25" customHeight="1" x14ac:dyDescent="0.2">
      <c r="A179" s="5" t="s">
        <v>205</v>
      </c>
      <c r="B179" s="5">
        <v>0</v>
      </c>
      <c r="C179" s="5" t="s">
        <v>53</v>
      </c>
      <c r="D179" s="5"/>
      <c r="E179" s="5">
        <v>0</v>
      </c>
      <c r="F179" s="5">
        <v>0</v>
      </c>
      <c r="G179" s="34">
        <f>146.46+21</f>
        <v>167.46</v>
      </c>
      <c r="H179" s="5"/>
      <c r="I179" s="3"/>
    </row>
    <row r="180" spans="1:9" ht="11.25" customHeight="1" x14ac:dyDescent="0.2">
      <c r="A180" s="21" t="s">
        <v>206</v>
      </c>
      <c r="B180" s="22"/>
      <c r="C180" s="22"/>
      <c r="D180" s="22"/>
      <c r="E180" s="22"/>
      <c r="F180" s="23"/>
      <c r="G180" s="6">
        <f>SUM(G179)</f>
        <v>167.46</v>
      </c>
      <c r="H180" s="5"/>
      <c r="I180" s="3"/>
    </row>
    <row r="181" spans="1:9" ht="11.25" customHeight="1" x14ac:dyDescent="0.2">
      <c r="A181" s="21" t="s">
        <v>207</v>
      </c>
      <c r="B181" s="22"/>
      <c r="C181" s="22"/>
      <c r="D181" s="22"/>
      <c r="E181" s="22"/>
      <c r="F181" s="22"/>
      <c r="G181" s="22"/>
      <c r="H181" s="23"/>
      <c r="I181" s="3"/>
    </row>
    <row r="182" spans="1:9" ht="11.25" customHeight="1" x14ac:dyDescent="0.2">
      <c r="A182" s="21" t="s">
        <v>51</v>
      </c>
      <c r="B182" s="22"/>
      <c r="C182" s="22"/>
      <c r="D182" s="22"/>
      <c r="E182" s="22"/>
      <c r="F182" s="22"/>
      <c r="G182" s="22"/>
      <c r="H182" s="23"/>
      <c r="I182" s="3"/>
    </row>
    <row r="183" spans="1:9" ht="11.25" customHeight="1" x14ac:dyDescent="0.2">
      <c r="A183" s="5" t="s">
        <v>208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34">
        <f>20.87+15.49</f>
        <v>36.36</v>
      </c>
      <c r="H183" s="5"/>
      <c r="I183" s="3"/>
    </row>
    <row r="184" spans="1:9" ht="11.25" customHeight="1" x14ac:dyDescent="0.2">
      <c r="A184" s="5" t="s">
        <v>209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  <c r="I184" s="3"/>
    </row>
    <row r="185" spans="1:9" ht="11.25" customHeight="1" x14ac:dyDescent="0.2">
      <c r="A185" s="5" t="s">
        <v>210</v>
      </c>
      <c r="B185" s="5">
        <v>0</v>
      </c>
      <c r="C185" s="5" t="s">
        <v>53</v>
      </c>
      <c r="D185" s="5" t="s">
        <v>45</v>
      </c>
      <c r="E185" s="5">
        <v>0</v>
      </c>
      <c r="F185" s="5">
        <v>0</v>
      </c>
      <c r="G185" s="5">
        <v>0</v>
      </c>
      <c r="H185" s="5"/>
      <c r="I185" s="3"/>
    </row>
    <row r="186" spans="1:9" ht="11.25" customHeight="1" x14ac:dyDescent="0.2">
      <c r="A186" s="21" t="s">
        <v>211</v>
      </c>
      <c r="B186" s="22"/>
      <c r="C186" s="22"/>
      <c r="D186" s="22"/>
      <c r="E186" s="22"/>
      <c r="F186" s="23"/>
      <c r="G186" s="6">
        <f>G183+G184+G185</f>
        <v>36.36</v>
      </c>
      <c r="H186" s="5"/>
      <c r="I186" s="3"/>
    </row>
    <row r="187" spans="1:9" ht="11.25" customHeight="1" x14ac:dyDescent="0.2">
      <c r="A187" s="21" t="s">
        <v>212</v>
      </c>
      <c r="B187" s="22"/>
      <c r="C187" s="22"/>
      <c r="D187" s="22"/>
      <c r="E187" s="22"/>
      <c r="F187" s="22"/>
      <c r="G187" s="22"/>
      <c r="H187" s="23"/>
      <c r="I187" s="3"/>
    </row>
    <row r="188" spans="1:9" ht="11.25" customHeight="1" x14ac:dyDescent="0.2">
      <c r="A188" s="5" t="s">
        <v>213</v>
      </c>
      <c r="B188" s="5">
        <v>1</v>
      </c>
      <c r="C188" s="5" t="s">
        <v>10</v>
      </c>
      <c r="D188" s="5" t="s">
        <v>73</v>
      </c>
      <c r="E188" s="5">
        <v>0</v>
      </c>
      <c r="F188" s="5">
        <v>0</v>
      </c>
      <c r="G188" s="5">
        <v>11.16</v>
      </c>
      <c r="H188" s="5" t="s">
        <v>23</v>
      </c>
      <c r="I188" s="3"/>
    </row>
    <row r="189" spans="1:9" ht="11.25" customHeight="1" x14ac:dyDescent="0.2">
      <c r="A189" s="5" t="s">
        <v>214</v>
      </c>
      <c r="B189" s="5">
        <v>1</v>
      </c>
      <c r="C189" s="5" t="s">
        <v>66</v>
      </c>
      <c r="D189" s="5" t="s">
        <v>73</v>
      </c>
      <c r="E189" s="5">
        <v>0</v>
      </c>
      <c r="F189" s="5">
        <v>0</v>
      </c>
      <c r="G189" s="17">
        <v>5.6</v>
      </c>
      <c r="H189" s="5"/>
      <c r="I189" s="3"/>
    </row>
    <row r="190" spans="1:9" ht="11.25" customHeight="1" x14ac:dyDescent="0.2">
      <c r="A190" s="5" t="s">
        <v>215</v>
      </c>
      <c r="B190" s="5">
        <v>1</v>
      </c>
      <c r="C190" s="5" t="s">
        <v>216</v>
      </c>
      <c r="D190" s="5" t="s">
        <v>18</v>
      </c>
      <c r="E190" s="5">
        <v>0</v>
      </c>
      <c r="F190" s="5">
        <v>0</v>
      </c>
      <c r="G190" s="5">
        <v>0</v>
      </c>
      <c r="H190" s="5" t="s">
        <v>217</v>
      </c>
      <c r="I190" s="3"/>
    </row>
    <row r="191" spans="1:9" ht="11.25" customHeight="1" x14ac:dyDescent="0.2">
      <c r="A191" s="21" t="s">
        <v>51</v>
      </c>
      <c r="B191" s="22"/>
      <c r="C191" s="22"/>
      <c r="D191" s="22"/>
      <c r="E191" s="22"/>
      <c r="F191" s="22"/>
      <c r="G191" s="22"/>
      <c r="H191" s="23"/>
      <c r="I191" s="3"/>
    </row>
    <row r="192" spans="1:9" ht="11.25" customHeight="1" x14ac:dyDescent="0.2">
      <c r="A192" s="5" t="s">
        <v>218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  <c r="I192" s="3"/>
    </row>
    <row r="193" spans="1:10" ht="11.25" customHeight="1" x14ac:dyDescent="0.2">
      <c r="A193" s="5" t="s">
        <v>219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  <c r="I193" s="3"/>
    </row>
    <row r="194" spans="1:10" ht="11.25" customHeight="1" x14ac:dyDescent="0.2">
      <c r="A194" s="5" t="s">
        <v>220</v>
      </c>
      <c r="B194" s="5">
        <v>0</v>
      </c>
      <c r="C194" s="5" t="s">
        <v>53</v>
      </c>
      <c r="D194" s="5" t="s">
        <v>45</v>
      </c>
      <c r="E194" s="5">
        <v>0</v>
      </c>
      <c r="F194" s="5">
        <v>0</v>
      </c>
      <c r="G194" s="5">
        <v>0</v>
      </c>
      <c r="H194" s="5"/>
      <c r="I194" s="3"/>
    </row>
    <row r="195" spans="1:10" ht="11.25" customHeight="1" x14ac:dyDescent="0.2">
      <c r="A195" s="21" t="s">
        <v>221</v>
      </c>
      <c r="B195" s="22"/>
      <c r="C195" s="22"/>
      <c r="D195" s="22"/>
      <c r="E195" s="22"/>
      <c r="F195" s="23"/>
      <c r="G195" s="6">
        <f>SUM(G188:G194)</f>
        <v>16.759999999999998</v>
      </c>
      <c r="H195" s="5"/>
      <c r="I195" s="3"/>
    </row>
    <row r="196" spans="1:10" ht="11.25" customHeight="1" x14ac:dyDescent="0.2">
      <c r="A196" s="21" t="s">
        <v>222</v>
      </c>
      <c r="B196" s="22"/>
      <c r="C196" s="22"/>
      <c r="D196" s="22"/>
      <c r="E196" s="22"/>
      <c r="F196" s="22"/>
      <c r="G196" s="22"/>
      <c r="H196" s="23"/>
      <c r="I196" s="3"/>
    </row>
    <row r="197" spans="1:10" ht="11.25" customHeight="1" x14ac:dyDescent="0.2">
      <c r="A197" s="5" t="s">
        <v>223</v>
      </c>
      <c r="B197" s="5">
        <v>1</v>
      </c>
      <c r="C197" s="5" t="s">
        <v>53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  <c r="I197" s="3"/>
    </row>
    <row r="198" spans="1:10" ht="11.25" customHeight="1" x14ac:dyDescent="0.2">
      <c r="A198" s="5" t="s">
        <v>224</v>
      </c>
      <c r="B198" s="5">
        <v>1</v>
      </c>
      <c r="C198" s="5" t="s">
        <v>225</v>
      </c>
      <c r="D198" s="5" t="s">
        <v>11</v>
      </c>
      <c r="E198" s="5">
        <v>0</v>
      </c>
      <c r="F198" s="5">
        <v>0</v>
      </c>
      <c r="G198" s="5">
        <v>0</v>
      </c>
      <c r="H198" s="5" t="s">
        <v>226</v>
      </c>
      <c r="I198" s="3"/>
    </row>
    <row r="199" spans="1:10" ht="11.25" customHeight="1" x14ac:dyDescent="0.2">
      <c r="A199" s="5" t="s">
        <v>227</v>
      </c>
      <c r="B199" s="5">
        <v>1</v>
      </c>
      <c r="C199" s="5" t="s">
        <v>53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  <c r="I199" s="3"/>
    </row>
    <row r="200" spans="1:10" ht="11.25" customHeight="1" x14ac:dyDescent="0.2">
      <c r="A200" s="5" t="s">
        <v>228</v>
      </c>
      <c r="B200" s="5">
        <v>0</v>
      </c>
      <c r="C200" s="5" t="s">
        <v>53</v>
      </c>
      <c r="D200" s="5" t="s">
        <v>73</v>
      </c>
      <c r="E200" s="5">
        <v>0</v>
      </c>
      <c r="F200" s="5">
        <v>0</v>
      </c>
      <c r="G200" s="5">
        <v>0</v>
      </c>
      <c r="H200" s="5"/>
      <c r="I200" s="3"/>
    </row>
    <row r="201" spans="1:10" ht="11.25" customHeight="1" x14ac:dyDescent="0.2">
      <c r="A201" s="5" t="s">
        <v>229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  <c r="I201" s="3"/>
    </row>
    <row r="202" spans="1:10" ht="11.25" customHeight="1" x14ac:dyDescent="0.2">
      <c r="A202" s="5" t="s">
        <v>230</v>
      </c>
      <c r="B202" s="5">
        <v>0</v>
      </c>
      <c r="C202" s="5" t="s">
        <v>53</v>
      </c>
      <c r="D202" s="5" t="s">
        <v>11</v>
      </c>
      <c r="E202" s="5">
        <v>0</v>
      </c>
      <c r="F202" s="5">
        <v>0</v>
      </c>
      <c r="G202" s="5">
        <v>0</v>
      </c>
      <c r="H202" s="5"/>
      <c r="I202" s="3"/>
    </row>
    <row r="203" spans="1:10" ht="11.25" customHeight="1" x14ac:dyDescent="0.2">
      <c r="A203" s="5" t="s">
        <v>231</v>
      </c>
      <c r="B203" s="5">
        <v>1</v>
      </c>
      <c r="C203" s="5" t="s">
        <v>10</v>
      </c>
      <c r="D203" s="5" t="s">
        <v>18</v>
      </c>
      <c r="E203" s="5">
        <v>0</v>
      </c>
      <c r="F203" s="5">
        <v>0</v>
      </c>
      <c r="G203" s="5">
        <v>0</v>
      </c>
      <c r="H203" s="5" t="s">
        <v>23</v>
      </c>
      <c r="I203" s="3"/>
    </row>
    <row r="204" spans="1:10" ht="11.25" customHeight="1" x14ac:dyDescent="0.2">
      <c r="A204" s="5" t="s">
        <v>232</v>
      </c>
      <c r="B204" s="5">
        <v>1</v>
      </c>
      <c r="C204" s="5" t="s">
        <v>233</v>
      </c>
      <c r="D204" s="5" t="s">
        <v>73</v>
      </c>
      <c r="E204" s="5">
        <v>0</v>
      </c>
      <c r="F204" s="5">
        <v>0</v>
      </c>
      <c r="G204" s="5">
        <v>0</v>
      </c>
      <c r="H204" s="5" t="s">
        <v>233</v>
      </c>
      <c r="I204" s="3"/>
    </row>
    <row r="205" spans="1:10" ht="11.25" customHeight="1" x14ac:dyDescent="0.2">
      <c r="A205" s="5" t="s">
        <v>234</v>
      </c>
      <c r="B205" s="5">
        <v>3</v>
      </c>
      <c r="C205" s="5" t="s">
        <v>44</v>
      </c>
      <c r="D205" s="5" t="s">
        <v>11</v>
      </c>
      <c r="E205" s="5">
        <v>0</v>
      </c>
      <c r="F205" s="5">
        <v>0</v>
      </c>
      <c r="G205" s="5">
        <v>0</v>
      </c>
      <c r="H205" s="5" t="s">
        <v>46</v>
      </c>
      <c r="I205" s="3"/>
    </row>
    <row r="206" spans="1:10" ht="11.25" customHeight="1" x14ac:dyDescent="0.2">
      <c r="A206" s="5" t="s">
        <v>235</v>
      </c>
      <c r="B206" s="5">
        <v>3</v>
      </c>
      <c r="C206" s="5" t="s">
        <v>236</v>
      </c>
      <c r="D206" s="5" t="s">
        <v>11</v>
      </c>
      <c r="E206" s="5">
        <v>0</v>
      </c>
      <c r="F206" s="5">
        <v>0</v>
      </c>
      <c r="G206" s="5">
        <v>0</v>
      </c>
      <c r="H206" s="5" t="s">
        <v>237</v>
      </c>
      <c r="I206" s="3"/>
    </row>
    <row r="207" spans="1:10" ht="11.25" customHeight="1" x14ac:dyDescent="0.2">
      <c r="A207" s="9" t="s">
        <v>238</v>
      </c>
      <c r="B207" s="9"/>
      <c r="C207" s="9"/>
      <c r="D207" s="9"/>
      <c r="E207" s="9"/>
      <c r="F207" s="9"/>
      <c r="G207" s="7">
        <f>SUM(G197:G206)</f>
        <v>0</v>
      </c>
      <c r="H207" s="5"/>
    </row>
    <row r="208" spans="1:10" ht="11.25" customHeight="1" x14ac:dyDescent="0.25">
      <c r="A208" s="8" t="s">
        <v>239</v>
      </c>
      <c r="B208" s="9"/>
      <c r="C208" s="9"/>
      <c r="D208" s="9"/>
      <c r="E208" s="9"/>
      <c r="F208" s="9"/>
      <c r="G208" s="9">
        <f>G38+G43+G46+G110+G156+G159+G164+G169+G173+G177+G180+G186+G195+G207+G5</f>
        <v>3000.1900000000005</v>
      </c>
      <c r="H208" s="9"/>
      <c r="J208" s="4"/>
    </row>
    <row r="209" spans="1:9" ht="11.25" x14ac:dyDescent="0.2"/>
    <row r="210" spans="1:9" ht="11.25" x14ac:dyDescent="0.2">
      <c r="E210" s="3" t="s">
        <v>243</v>
      </c>
      <c r="F210" s="3">
        <v>26.53</v>
      </c>
      <c r="G210" s="18">
        <f>G208*1000/F211/12</f>
        <v>26.52997520488687</v>
      </c>
      <c r="H210" s="19">
        <f>F210/G210</f>
        <v>1.0000009346074747</v>
      </c>
      <c r="I210" s="3"/>
    </row>
    <row r="211" spans="1:9" ht="11.25" x14ac:dyDescent="0.2">
      <c r="E211" s="3" t="s">
        <v>244</v>
      </c>
      <c r="F211" s="3">
        <v>9423.9</v>
      </c>
      <c r="G211" s="33">
        <f>F211*F210*12/1000</f>
        <v>3000.1928039999998</v>
      </c>
    </row>
    <row r="212" spans="1:9" ht="11.25" x14ac:dyDescent="0.2">
      <c r="G212" s="18"/>
    </row>
    <row r="213" spans="1:9" ht="11.25" x14ac:dyDescent="0.2">
      <c r="F213" s="3" t="s">
        <v>245</v>
      </c>
      <c r="G213" s="18">
        <f>G211-G208</f>
        <v>2.8039999992870435E-3</v>
      </c>
      <c r="H213" s="20">
        <f>G215-G208</f>
        <v>-300.01647640000056</v>
      </c>
    </row>
    <row r="214" spans="1:9" ht="11.25" x14ac:dyDescent="0.2">
      <c r="G214" s="18"/>
    </row>
    <row r="215" spans="1:9" ht="11.25" x14ac:dyDescent="0.2">
      <c r="G215" s="18">
        <f>G211*0.9</f>
        <v>2700.1735236</v>
      </c>
    </row>
    <row r="216" spans="1:9" ht="11.25" x14ac:dyDescent="0.2">
      <c r="F216" s="3" t="s">
        <v>246</v>
      </c>
      <c r="G216" s="33">
        <f>G211*0.1</f>
        <v>300.01928040000001</v>
      </c>
    </row>
    <row r="217" spans="1:9" ht="11.25" x14ac:dyDescent="0.2">
      <c r="G217" s="18">
        <f>SUM(G215:G216)</f>
        <v>3000.1928039999998</v>
      </c>
    </row>
    <row r="219" spans="1:9" ht="11.25" x14ac:dyDescent="0.2"/>
    <row r="220" spans="1:9" ht="12.75" x14ac:dyDescent="0.2">
      <c r="A220" s="24" t="s">
        <v>250</v>
      </c>
      <c r="B220" s="24"/>
      <c r="C220" s="24"/>
      <c r="D220" s="24"/>
      <c r="E220" s="24"/>
      <c r="F220" s="24"/>
      <c r="G220" s="24" t="s">
        <v>251</v>
      </c>
    </row>
    <row r="221" spans="1:9" ht="11.25" x14ac:dyDescent="0.2"/>
    <row r="222" spans="1:9" ht="11.25" x14ac:dyDescent="0.2"/>
    <row r="223" spans="1:9" ht="11.25" x14ac:dyDescent="0.2"/>
    <row r="224" spans="1:9" ht="12.75" x14ac:dyDescent="0.2">
      <c r="A224" s="24" t="s">
        <v>252</v>
      </c>
      <c r="B224" s="24"/>
      <c r="C224" s="24"/>
      <c r="D224" s="24"/>
      <c r="E224" s="24"/>
      <c r="F224" s="24"/>
      <c r="G224" s="24" t="s">
        <v>253</v>
      </c>
    </row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/>
    <row r="232" spans="1:1" ht="11.25" x14ac:dyDescent="0.2">
      <c r="A232" s="3" t="s">
        <v>254</v>
      </c>
    </row>
    <row r="233" spans="1:1" ht="11.25" x14ac:dyDescent="0.2">
      <c r="A233" s="3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2016-11-08T10:29:19Z</dcterms:modified>
</cp:coreProperties>
</file>