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61" i="2" l="1"/>
  <c r="G157" i="2"/>
  <c r="G44" i="2"/>
  <c r="G41" i="2"/>
  <c r="G39" i="2"/>
  <c r="G36" i="2"/>
  <c r="G35" i="2"/>
  <c r="G33" i="2"/>
  <c r="G32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6" i="2"/>
  <c r="F209" i="2"/>
  <c r="G210" i="2" l="1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09" i="2" s="1"/>
  <c r="H209" i="2" s="1"/>
  <c r="G214" i="2"/>
  <c r="G215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2" i="2" l="1"/>
  <c r="G216" i="2"/>
  <c r="H212" i="2"/>
</calcChain>
</file>

<file path=xl/sharedStrings.xml><?xml version="1.0" encoding="utf-8"?>
<sst xmlns="http://schemas.openxmlformats.org/spreadsheetml/2006/main" count="1275" uniqueCount="244">
  <si>
    <t>Шипиловская ул., д.48,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</si>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</sst>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43.140625" style="4" customWidth="1"/>
    <col min="2" max="16384" width="9.140625" style="4"/>
  </cols>
  <sheetData>
    <row r="1" spans="1:8" s="2" customFormat="1" ht="15.75" x14ac:dyDescent="0.25">
      <c r="A1" s="1" t="s">
        <v>237</v>
      </c>
    </row>
    <row r="2" spans="1:8" s="2" customFormat="1" ht="15.75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3" spans="1:8" ht="11.25" customHeight="1" x14ac:dyDescent="0.2">
      <c r="A3" s="3" t="s">
        <v>1</v>
      </c>
      <c r="B3" s="21" t="s">
        <v>2</v>
      </c>
      <c r="C3" s="21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2" t="s">
        <v>8</v>
      </c>
      <c r="B4" s="22"/>
      <c r="C4" s="22"/>
      <c r="D4" s="22"/>
      <c r="E4" s="22"/>
      <c r="F4" s="22"/>
      <c r="G4" s="22"/>
      <c r="H4" s="22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288.8</v>
      </c>
      <c r="F5" s="5">
        <v>2.2799999999999998</v>
      </c>
      <c r="G5" s="5">
        <v>196.881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288.8</v>
      </c>
      <c r="F6" s="5">
        <v>3.23</v>
      </c>
      <c r="G6" s="5">
        <v>11.194000000000001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1444.2</v>
      </c>
      <c r="F7" s="5">
        <v>1.99</v>
      </c>
      <c r="G7" s="5">
        <v>149.446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1444.2</v>
      </c>
      <c r="F8" s="5">
        <v>2.54</v>
      </c>
      <c r="G8" s="5">
        <v>44.018999999999998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81</v>
      </c>
      <c r="F9" s="5">
        <v>3.08</v>
      </c>
      <c r="G9" s="5">
        <v>74.594999999999999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36</v>
      </c>
      <c r="F10" s="5">
        <v>19.63</v>
      </c>
      <c r="G10" s="5">
        <v>36.747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9.6</v>
      </c>
      <c r="F11" s="5">
        <v>3.25</v>
      </c>
      <c r="G11" s="5">
        <v>9.3290000000000006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19</v>
      </c>
      <c r="E13" s="5">
        <v>0</v>
      </c>
      <c r="F13" s="5">
        <v>0</v>
      </c>
      <c r="G13" s="5">
        <v>0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5595</v>
      </c>
      <c r="F14" s="5">
        <v>2.78</v>
      </c>
      <c r="G14" s="5">
        <v>15.554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222</v>
      </c>
      <c r="F15" s="5">
        <v>1.73</v>
      </c>
      <c r="G15" s="5">
        <v>0.38400000000000001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324</v>
      </c>
      <c r="F16" s="5">
        <v>4.0599999999999996</v>
      </c>
      <c r="G16" s="5">
        <v>1.3149999999999999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19</v>
      </c>
      <c r="E17" s="5">
        <v>0</v>
      </c>
      <c r="F17" s="5">
        <v>0</v>
      </c>
      <c r="G17" s="5">
        <v>0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43.2</v>
      </c>
      <c r="F19" s="5">
        <v>2.61</v>
      </c>
      <c r="G19" s="5">
        <v>0.113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21</v>
      </c>
      <c r="F20" s="5">
        <v>2.4900000000000002</v>
      </c>
      <c r="G20" s="5">
        <v>5.1999999999999998E-2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16.2</v>
      </c>
      <c r="F21" s="5">
        <v>5.0199999999999996</v>
      </c>
      <c r="G21" s="5">
        <v>8.1000000000000003E-2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21</v>
      </c>
      <c r="F22" s="5">
        <v>2.4900000000000002</v>
      </c>
      <c r="G22" s="5">
        <v>5.1999999999999998E-2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12.3</v>
      </c>
      <c r="F23" s="5">
        <v>2.02</v>
      </c>
      <c r="G23" s="5">
        <v>2.5000000000000001E-2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1322</v>
      </c>
      <c r="F24" s="5">
        <v>2.0299999999999998</v>
      </c>
      <c r="G24" s="5">
        <v>5.367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0</v>
      </c>
      <c r="F29" s="5">
        <v>0</v>
      </c>
      <c r="G29" s="5">
        <v>20.329999999999998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997</v>
      </c>
      <c r="F31" s="5">
        <v>1.67</v>
      </c>
      <c r="G31" s="5">
        <v>1.665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890</v>
      </c>
      <c r="F32" s="5">
        <v>1.67</v>
      </c>
      <c r="G32" s="5">
        <v>1.486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24</v>
      </c>
      <c r="F34" s="5">
        <v>8.2899999999999991</v>
      </c>
      <c r="G34" s="5">
        <v>72.62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77.5</v>
      </c>
      <c r="F35" s="5">
        <v>3.59</v>
      </c>
      <c r="G35" s="5">
        <v>6.6769999999999996</v>
      </c>
      <c r="H35" s="5"/>
    </row>
    <row r="36" spans="1:8" s="10" customFormat="1" ht="11.25" customHeight="1" x14ac:dyDescent="0.2">
      <c r="A36" s="23" t="s">
        <v>56</v>
      </c>
      <c r="B36" s="23"/>
      <c r="C36" s="23"/>
      <c r="D36" s="23"/>
      <c r="E36" s="23"/>
      <c r="F36" s="23"/>
      <c r="G36" s="9">
        <f>SUM(G5:G35)</f>
        <v>647.93200000000002</v>
      </c>
      <c r="H36" s="9"/>
    </row>
    <row r="37" spans="1:8" ht="11.25" customHeight="1" x14ac:dyDescent="0.2">
      <c r="A37" s="22" t="s">
        <v>57</v>
      </c>
      <c r="B37" s="22"/>
      <c r="C37" s="22"/>
      <c r="D37" s="22"/>
      <c r="E37" s="22"/>
      <c r="F37" s="22"/>
      <c r="G37" s="22"/>
      <c r="H37" s="22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1.81</v>
      </c>
      <c r="F38" s="5">
        <v>216.96</v>
      </c>
      <c r="G38" s="5">
        <v>143.33500000000001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1.81</v>
      </c>
      <c r="F40" s="5">
        <v>372.38</v>
      </c>
      <c r="G40" s="5">
        <v>246.01300000000001</v>
      </c>
      <c r="H40" s="5"/>
    </row>
    <row r="41" spans="1:8" s="10" customFormat="1" ht="11.25" customHeight="1" x14ac:dyDescent="0.2">
      <c r="A41" s="23" t="s">
        <v>61</v>
      </c>
      <c r="B41" s="23"/>
      <c r="C41" s="23"/>
      <c r="D41" s="23"/>
      <c r="E41" s="23"/>
      <c r="F41" s="23"/>
      <c r="G41" s="9">
        <f>SUM(G38:G40)</f>
        <v>389.34800000000001</v>
      </c>
      <c r="H41" s="9"/>
    </row>
    <row r="42" spans="1:8" ht="11.25" customHeight="1" x14ac:dyDescent="0.2">
      <c r="A42" s="22" t="s">
        <v>62</v>
      </c>
      <c r="B42" s="22"/>
      <c r="C42" s="22"/>
      <c r="D42" s="22"/>
      <c r="E42" s="22"/>
      <c r="F42" s="22"/>
      <c r="G42" s="22"/>
      <c r="H42" s="22"/>
    </row>
    <row r="43" spans="1:8" ht="11.25" customHeight="1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17.53</v>
      </c>
      <c r="F43" s="5">
        <v>17.7</v>
      </c>
      <c r="G43" s="5">
        <v>113.253</v>
      </c>
      <c r="H43" s="5"/>
    </row>
    <row r="44" spans="1:8" s="10" customFormat="1" ht="11.25" customHeight="1" x14ac:dyDescent="0.2">
      <c r="A44" s="23" t="s">
        <v>64</v>
      </c>
      <c r="B44" s="23"/>
      <c r="C44" s="23"/>
      <c r="D44" s="23"/>
      <c r="E44" s="23"/>
      <c r="F44" s="23"/>
      <c r="G44" s="9">
        <f>SUM(G43)</f>
        <v>113.253</v>
      </c>
      <c r="H44" s="9"/>
    </row>
    <row r="45" spans="1:8" ht="11.25" customHeight="1" x14ac:dyDescent="0.2">
      <c r="A45" s="22" t="s">
        <v>65</v>
      </c>
      <c r="B45" s="22"/>
      <c r="C45" s="22"/>
      <c r="D45" s="22"/>
      <c r="E45" s="22"/>
      <c r="F45" s="22"/>
      <c r="G45" s="22"/>
      <c r="H45" s="22"/>
    </row>
    <row r="46" spans="1:8" ht="11.25" customHeight="1" x14ac:dyDescent="0.2">
      <c r="A46" s="22" t="s">
        <v>66</v>
      </c>
      <c r="B46" s="22"/>
      <c r="C46" s="22"/>
      <c r="D46" s="22"/>
      <c r="E46" s="22"/>
      <c r="F46" s="22"/>
      <c r="G46" s="22"/>
      <c r="H46" s="22"/>
    </row>
    <row r="47" spans="1:8" ht="11.25" customHeight="1" x14ac:dyDescent="0.2">
      <c r="A47" s="22" t="s">
        <v>67</v>
      </c>
      <c r="B47" s="22"/>
      <c r="C47" s="22"/>
      <c r="D47" s="22"/>
      <c r="E47" s="22"/>
      <c r="F47" s="22"/>
      <c r="G47" s="22"/>
      <c r="H47" s="11"/>
    </row>
    <row r="48" spans="1:8" ht="11.25" customHeight="1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11.25" customHeight="1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76</v>
      </c>
      <c r="B53" s="5">
        <v>1</v>
      </c>
      <c r="C53" s="5" t="s">
        <v>69</v>
      </c>
      <c r="D53" s="5" t="s">
        <v>41</v>
      </c>
      <c r="E53" s="5">
        <v>850</v>
      </c>
      <c r="F53" s="5">
        <v>0</v>
      </c>
      <c r="G53" s="5">
        <v>51.51</v>
      </c>
      <c r="H53" s="5" t="s">
        <v>71</v>
      </c>
    </row>
    <row r="54" spans="1:8" ht="11.25" customHeight="1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0</v>
      </c>
      <c r="C56" s="5" t="s">
        <v>80</v>
      </c>
      <c r="D56" s="5" t="s">
        <v>19</v>
      </c>
      <c r="E56" s="5">
        <v>0</v>
      </c>
      <c r="F56" s="5">
        <v>0</v>
      </c>
      <c r="G56" s="5">
        <v>0</v>
      </c>
      <c r="H56" s="5" t="s">
        <v>80</v>
      </c>
    </row>
    <row r="57" spans="1:8" ht="11.25" customHeight="1" x14ac:dyDescent="0.2">
      <c r="A57" s="5" t="s">
        <v>81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41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1</v>
      </c>
      <c r="C61" s="5" t="s">
        <v>80</v>
      </c>
      <c r="D61" s="5" t="s">
        <v>19</v>
      </c>
      <c r="E61" s="5">
        <v>2</v>
      </c>
      <c r="F61" s="5">
        <v>0</v>
      </c>
      <c r="G61" s="5">
        <v>4.51</v>
      </c>
      <c r="H61" s="5" t="s">
        <v>80</v>
      </c>
    </row>
    <row r="62" spans="1:8" ht="11.25" customHeight="1" x14ac:dyDescent="0.2">
      <c r="A62" s="5" t="s">
        <v>86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88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9.4700000000000006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8.57</v>
      </c>
      <c r="H66" s="5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11.25" customHeight="1" x14ac:dyDescent="0.2">
      <c r="A69" s="5" t="s">
        <v>94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95</v>
      </c>
      <c r="B70" s="5">
        <v>1</v>
      </c>
      <c r="C70" s="5" t="s">
        <v>69</v>
      </c>
      <c r="D70" s="5" t="s">
        <v>41</v>
      </c>
      <c r="E70" s="5">
        <v>0</v>
      </c>
      <c r="F70" s="5">
        <v>0</v>
      </c>
      <c r="G70" s="5">
        <v>0</v>
      </c>
      <c r="H70" s="5" t="s">
        <v>71</v>
      </c>
    </row>
    <row r="71" spans="1:8" ht="11.25" customHeight="1" x14ac:dyDescent="0.2">
      <c r="A71" s="5" t="s">
        <v>96</v>
      </c>
      <c r="B71" s="5">
        <v>1</v>
      </c>
      <c r="C71" s="5" t="s">
        <v>80</v>
      </c>
      <c r="D71" s="5" t="s">
        <v>19</v>
      </c>
      <c r="E71" s="5">
        <v>0</v>
      </c>
      <c r="F71" s="5">
        <v>0</v>
      </c>
      <c r="G71" s="5">
        <v>0</v>
      </c>
      <c r="H71" s="5" t="s">
        <v>80</v>
      </c>
    </row>
    <row r="72" spans="1:8" ht="11.25" customHeight="1" x14ac:dyDescent="0.2">
      <c r="A72" s="5" t="s">
        <v>97</v>
      </c>
      <c r="B72" s="5">
        <v>0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98</v>
      </c>
      <c r="B73" s="5">
        <v>1</v>
      </c>
      <c r="C73" s="5" t="s">
        <v>69</v>
      </c>
      <c r="D73" s="5" t="s">
        <v>19</v>
      </c>
      <c r="E73" s="5">
        <v>33</v>
      </c>
      <c r="F73" s="5">
        <v>0</v>
      </c>
      <c r="G73" s="5">
        <v>4.51</v>
      </c>
      <c r="H73" s="5" t="s">
        <v>71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18.04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11.25" customHeight="1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45.1</v>
      </c>
      <c r="H76" s="5" t="s">
        <v>71</v>
      </c>
    </row>
    <row r="77" spans="1:8" ht="11.25" customHeight="1" x14ac:dyDescent="0.2">
      <c r="A77" s="25" t="s">
        <v>102</v>
      </c>
      <c r="B77" s="26"/>
      <c r="C77" s="26"/>
      <c r="D77" s="26"/>
      <c r="E77" s="26"/>
      <c r="F77" s="26"/>
      <c r="G77" s="7"/>
      <c r="H77" s="8"/>
    </row>
    <row r="78" spans="1:8" ht="11.25" customHeight="1" x14ac:dyDescent="0.2">
      <c r="A78" s="5" t="s">
        <v>103</v>
      </c>
      <c r="B78" s="5">
        <v>1</v>
      </c>
      <c r="C78" s="5" t="s">
        <v>80</v>
      </c>
      <c r="D78" s="5" t="s">
        <v>19</v>
      </c>
      <c r="E78" s="5">
        <v>24</v>
      </c>
      <c r="F78" s="5">
        <v>0</v>
      </c>
      <c r="G78" s="5">
        <v>4.33</v>
      </c>
      <c r="H78" s="5" t="s">
        <v>80</v>
      </c>
    </row>
    <row r="79" spans="1:8" ht="11.25" customHeight="1" x14ac:dyDescent="0.2">
      <c r="A79" s="5" t="s">
        <v>104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0</v>
      </c>
      <c r="H79" s="5" t="s">
        <v>80</v>
      </c>
    </row>
    <row r="80" spans="1:8" ht="11.25" customHeight="1" x14ac:dyDescent="0.2">
      <c r="A80" s="5" t="s">
        <v>105</v>
      </c>
      <c r="B80" s="5">
        <v>1</v>
      </c>
      <c r="C80" s="5" t="s">
        <v>80</v>
      </c>
      <c r="D80" s="5" t="s">
        <v>19</v>
      </c>
      <c r="E80" s="5">
        <v>5</v>
      </c>
      <c r="F80" s="5">
        <v>0</v>
      </c>
      <c r="G80" s="5">
        <v>4.6900000000000004</v>
      </c>
      <c r="H80" s="5" t="s">
        <v>80</v>
      </c>
    </row>
    <row r="81" spans="1:8" ht="11.25" customHeight="1" x14ac:dyDescent="0.2">
      <c r="A81" s="5" t="s">
        <v>106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107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25" t="s">
        <v>108</v>
      </c>
      <c r="B83" s="26"/>
      <c r="C83" s="26"/>
      <c r="D83" s="26"/>
      <c r="E83" s="26"/>
      <c r="F83" s="26"/>
      <c r="G83" s="7"/>
      <c r="H83" s="8"/>
    </row>
    <row r="84" spans="1:8" ht="11.25" customHeight="1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18.04</v>
      </c>
      <c r="H84" s="5" t="s">
        <v>71</v>
      </c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19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45.1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26.16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27.96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124</v>
      </c>
      <c r="B99" s="5">
        <v>1</v>
      </c>
      <c r="C99" s="5" t="s">
        <v>125</v>
      </c>
      <c r="D99" s="5" t="s">
        <v>47</v>
      </c>
      <c r="E99" s="5">
        <v>249</v>
      </c>
      <c r="F99" s="5">
        <v>0</v>
      </c>
      <c r="G99" s="5">
        <v>4.78</v>
      </c>
      <c r="H99" s="5" t="s">
        <v>125</v>
      </c>
    </row>
    <row r="100" spans="1:8" ht="11.25" customHeight="1" x14ac:dyDescent="0.2">
      <c r="A100" s="5" t="s">
        <v>126</v>
      </c>
      <c r="B100" s="5">
        <v>1</v>
      </c>
      <c r="C100" s="5" t="s">
        <v>125</v>
      </c>
      <c r="D100" s="5" t="s">
        <v>41</v>
      </c>
      <c r="E100" s="5">
        <v>0</v>
      </c>
      <c r="F100" s="5">
        <v>0</v>
      </c>
      <c r="G100" s="5">
        <v>4.24</v>
      </c>
      <c r="H100" s="5" t="s">
        <v>125</v>
      </c>
    </row>
    <row r="101" spans="1:8" ht="11.25" customHeight="1" x14ac:dyDescent="0.2">
      <c r="A101" s="5" t="s">
        <v>127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9.02</v>
      </c>
      <c r="H101" s="5" t="s">
        <v>125</v>
      </c>
    </row>
    <row r="102" spans="1:8" ht="11.25" customHeight="1" x14ac:dyDescent="0.2">
      <c r="A102" s="5" t="s">
        <v>128</v>
      </c>
      <c r="B102" s="5">
        <v>1</v>
      </c>
      <c r="C102" s="5" t="s">
        <v>80</v>
      </c>
      <c r="D102" s="5" t="s">
        <v>19</v>
      </c>
      <c r="E102" s="5">
        <v>0</v>
      </c>
      <c r="F102" s="5">
        <v>0</v>
      </c>
      <c r="G102" s="5">
        <v>0</v>
      </c>
      <c r="H102" s="5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129</v>
      </c>
      <c r="B104" s="5">
        <v>0</v>
      </c>
      <c r="C104" s="5" t="s">
        <v>130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131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1</v>
      </c>
      <c r="C106" s="5" t="s">
        <v>10</v>
      </c>
      <c r="D106" s="5" t="s">
        <v>47</v>
      </c>
      <c r="E106" s="5">
        <v>0</v>
      </c>
      <c r="F106" s="5">
        <v>0</v>
      </c>
      <c r="G106" s="5">
        <v>90.21</v>
      </c>
      <c r="H106" s="5"/>
    </row>
    <row r="107" spans="1:8" ht="11.25" customHeight="1" x14ac:dyDescent="0.2">
      <c r="A107" s="5" t="s">
        <v>133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45.1</v>
      </c>
      <c r="H107" s="5"/>
    </row>
    <row r="108" spans="1:8" s="10" customFormat="1" ht="11.25" customHeight="1" x14ac:dyDescent="0.2">
      <c r="A108" s="23" t="s">
        <v>134</v>
      </c>
      <c r="B108" s="23"/>
      <c r="C108" s="23"/>
      <c r="D108" s="23"/>
      <c r="E108" s="23"/>
      <c r="F108" s="23"/>
      <c r="G108" s="9">
        <f>SUM(G48:G107)</f>
        <v>421.34</v>
      </c>
      <c r="H108" s="9"/>
    </row>
    <row r="109" spans="1:8" ht="11.25" customHeight="1" x14ac:dyDescent="0.2">
      <c r="A109" s="22" t="s">
        <v>102</v>
      </c>
      <c r="B109" s="22"/>
      <c r="C109" s="22"/>
      <c r="D109" s="22"/>
      <c r="E109" s="22"/>
      <c r="F109" s="22"/>
      <c r="G109" s="22"/>
      <c r="H109" s="22"/>
    </row>
    <row r="110" spans="1:8" ht="11.25" customHeight="1" x14ac:dyDescent="0.2">
      <c r="A110" s="22" t="s">
        <v>135</v>
      </c>
      <c r="B110" s="22"/>
      <c r="C110" s="22"/>
      <c r="D110" s="22"/>
      <c r="E110" s="22"/>
      <c r="F110" s="22"/>
      <c r="G110" s="22"/>
      <c r="H110" s="22"/>
    </row>
    <row r="111" spans="1:8" ht="11.25" customHeight="1" x14ac:dyDescent="0.2">
      <c r="A111" s="5" t="s">
        <v>136</v>
      </c>
      <c r="B111" s="5">
        <v>1</v>
      </c>
      <c r="C111" s="5" t="s">
        <v>80</v>
      </c>
      <c r="D111" s="5" t="s">
        <v>41</v>
      </c>
      <c r="E111" s="5">
        <v>0</v>
      </c>
      <c r="F111" s="5">
        <v>0</v>
      </c>
      <c r="G111" s="5">
        <v>0</v>
      </c>
      <c r="H111" s="5" t="s">
        <v>80</v>
      </c>
    </row>
    <row r="112" spans="1:8" ht="11.25" customHeight="1" x14ac:dyDescent="0.2">
      <c r="A112" s="5" t="s">
        <v>137</v>
      </c>
      <c r="B112" s="5">
        <v>1</v>
      </c>
      <c r="C112" s="5" t="s">
        <v>80</v>
      </c>
      <c r="D112" s="5" t="s">
        <v>19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138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139</v>
      </c>
      <c r="B114" s="5">
        <v>1</v>
      </c>
      <c r="C114" s="5" t="s">
        <v>125</v>
      </c>
      <c r="D114" s="5" t="s">
        <v>70</v>
      </c>
      <c r="E114" s="5">
        <v>0</v>
      </c>
      <c r="F114" s="5">
        <v>0</v>
      </c>
      <c r="G114" s="5">
        <v>45.1</v>
      </c>
      <c r="H114" s="5" t="s">
        <v>125</v>
      </c>
    </row>
    <row r="115" spans="1:8" ht="11.25" customHeight="1" x14ac:dyDescent="0.2">
      <c r="A115" s="5" t="s">
        <v>140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36.08</v>
      </c>
      <c r="H115" s="5" t="s">
        <v>125</v>
      </c>
    </row>
    <row r="116" spans="1:8" ht="11.25" customHeight="1" x14ac:dyDescent="0.2">
      <c r="A116" s="5" t="s">
        <v>141</v>
      </c>
      <c r="B116" s="5">
        <v>1</v>
      </c>
      <c r="C116" s="5" t="s">
        <v>125</v>
      </c>
      <c r="D116" s="5" t="s">
        <v>41</v>
      </c>
      <c r="E116" s="5">
        <v>0</v>
      </c>
      <c r="F116" s="5">
        <v>0</v>
      </c>
      <c r="G116" s="5">
        <v>4.51</v>
      </c>
      <c r="H116" s="5" t="s">
        <v>125</v>
      </c>
    </row>
    <row r="117" spans="1:8" ht="11.25" customHeight="1" x14ac:dyDescent="0.2">
      <c r="A117" s="5" t="s">
        <v>142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11.25" customHeight="1" x14ac:dyDescent="0.2">
      <c r="A118" s="5" t="s">
        <v>143</v>
      </c>
      <c r="B118" s="5">
        <v>0</v>
      </c>
      <c r="C118" s="5" t="s">
        <v>125</v>
      </c>
      <c r="D118" s="5" t="s">
        <v>19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144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9.02</v>
      </c>
      <c r="G119" s="5">
        <v>9.02</v>
      </c>
      <c r="H119" s="5" t="s">
        <v>125</v>
      </c>
    </row>
    <row r="120" spans="1:8" ht="11.25" customHeight="1" x14ac:dyDescent="0.2">
      <c r="A120" s="5" t="s">
        <v>145</v>
      </c>
      <c r="B120" s="5">
        <v>1</v>
      </c>
      <c r="C120" s="5" t="s">
        <v>125</v>
      </c>
      <c r="D120" s="5" t="s">
        <v>70</v>
      </c>
      <c r="E120" s="5">
        <v>0</v>
      </c>
      <c r="F120" s="5">
        <v>0</v>
      </c>
      <c r="G120" s="5">
        <v>31.3</v>
      </c>
      <c r="H120" s="5" t="s">
        <v>125</v>
      </c>
    </row>
    <row r="121" spans="1:8" ht="11.25" customHeight="1" x14ac:dyDescent="0.2">
      <c r="A121" s="5" t="s">
        <v>146</v>
      </c>
      <c r="B121" s="5">
        <v>1</v>
      </c>
      <c r="C121" s="5" t="s">
        <v>80</v>
      </c>
      <c r="D121" s="5" t="s">
        <v>19</v>
      </c>
      <c r="E121" s="5">
        <v>0</v>
      </c>
      <c r="F121" s="5">
        <v>0</v>
      </c>
      <c r="G121" s="5">
        <v>4.6900000000000004</v>
      </c>
      <c r="H121" s="5" t="s">
        <v>80</v>
      </c>
    </row>
    <row r="122" spans="1:8" ht="11.25" customHeight="1" x14ac:dyDescent="0.2">
      <c r="A122" s="5" t="s">
        <v>147</v>
      </c>
      <c r="B122" s="5">
        <v>1</v>
      </c>
      <c r="C122" s="5" t="s">
        <v>80</v>
      </c>
      <c r="D122" s="5" t="s">
        <v>41</v>
      </c>
      <c r="E122" s="5">
        <v>0</v>
      </c>
      <c r="F122" s="5">
        <v>0</v>
      </c>
      <c r="G122" s="5">
        <v>4.33</v>
      </c>
      <c r="H122" s="5"/>
    </row>
    <row r="123" spans="1:8" ht="11.25" customHeight="1" x14ac:dyDescent="0.2">
      <c r="A123" s="5" t="s">
        <v>148</v>
      </c>
      <c r="B123" s="5">
        <v>1</v>
      </c>
      <c r="C123" s="5" t="s">
        <v>125</v>
      </c>
      <c r="D123" s="5" t="s">
        <v>19</v>
      </c>
      <c r="E123" s="5">
        <v>0</v>
      </c>
      <c r="F123" s="5">
        <v>0</v>
      </c>
      <c r="G123" s="5">
        <v>10.08</v>
      </c>
      <c r="H123" s="5" t="s">
        <v>125</v>
      </c>
    </row>
    <row r="124" spans="1:8" ht="11.25" customHeight="1" x14ac:dyDescent="0.2">
      <c r="A124" s="5" t="s">
        <v>149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38.69</v>
      </c>
      <c r="G124" s="5">
        <v>38.69</v>
      </c>
      <c r="H124" s="5"/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9.02</v>
      </c>
      <c r="G125" s="5">
        <v>9.02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65.260000000000005</v>
      </c>
      <c r="G126" s="5">
        <v>65.260000000000005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125</v>
      </c>
      <c r="D127" s="5" t="s">
        <v>19</v>
      </c>
      <c r="E127" s="5">
        <v>0</v>
      </c>
      <c r="F127" s="5">
        <v>0</v>
      </c>
      <c r="G127" s="5">
        <v>4.78</v>
      </c>
      <c r="H127" s="5" t="s">
        <v>125</v>
      </c>
    </row>
    <row r="128" spans="1:8" ht="11.25" customHeight="1" x14ac:dyDescent="0.2">
      <c r="A128" s="5" t="s">
        <v>153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0</v>
      </c>
      <c r="H128" s="5" t="s">
        <v>125</v>
      </c>
    </row>
    <row r="129" spans="1:8" ht="11.25" customHeight="1" x14ac:dyDescent="0.2">
      <c r="A129" s="5" t="s">
        <v>154</v>
      </c>
      <c r="B129" s="5">
        <v>0</v>
      </c>
      <c r="C129" s="5" t="s">
        <v>155</v>
      </c>
      <c r="D129" s="5" t="s">
        <v>19</v>
      </c>
      <c r="E129" s="5">
        <v>0</v>
      </c>
      <c r="F129" s="5">
        <v>0</v>
      </c>
      <c r="G129" s="5">
        <v>0</v>
      </c>
      <c r="H129" s="5" t="s">
        <v>155</v>
      </c>
    </row>
    <row r="130" spans="1:8" ht="11.25" customHeight="1" x14ac:dyDescent="0.2">
      <c r="A130" s="5" t="s">
        <v>156</v>
      </c>
      <c r="B130" s="5">
        <v>1</v>
      </c>
      <c r="C130" s="5" t="s">
        <v>125</v>
      </c>
      <c r="D130" s="5" t="s">
        <v>70</v>
      </c>
      <c r="E130" s="5">
        <v>0</v>
      </c>
      <c r="F130" s="5">
        <v>0</v>
      </c>
      <c r="G130" s="5">
        <v>63.14</v>
      </c>
      <c r="H130" s="5" t="s">
        <v>125</v>
      </c>
    </row>
    <row r="131" spans="1:8" ht="11.25" customHeight="1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44.2</v>
      </c>
      <c r="H131" s="5" t="s">
        <v>125</v>
      </c>
    </row>
    <row r="132" spans="1:8" ht="11.25" customHeight="1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54.12</v>
      </c>
      <c r="H132" s="5" t="s">
        <v>125</v>
      </c>
    </row>
    <row r="133" spans="1:8" ht="11.25" customHeight="1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46.01</v>
      </c>
      <c r="H133" s="5" t="s">
        <v>125</v>
      </c>
    </row>
    <row r="134" spans="1:8" ht="11.25" customHeight="1" x14ac:dyDescent="0.2">
      <c r="A134" s="5" t="s">
        <v>160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27.06</v>
      </c>
      <c r="H134" s="5" t="s">
        <v>125</v>
      </c>
    </row>
    <row r="135" spans="1:8" ht="11.25" customHeight="1" x14ac:dyDescent="0.2">
      <c r="A135" s="5" t="s">
        <v>161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8.1199999999999992</v>
      </c>
      <c r="H135" s="5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162</v>
      </c>
      <c r="B137" s="5">
        <v>1</v>
      </c>
      <c r="C137" s="5" t="s">
        <v>10</v>
      </c>
      <c r="D137" s="5" t="s">
        <v>47</v>
      </c>
      <c r="E137" s="5">
        <v>0</v>
      </c>
      <c r="F137" s="5">
        <v>0</v>
      </c>
      <c r="G137" s="5">
        <v>9.92</v>
      </c>
      <c r="H137" s="5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17.989999999999998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1</v>
      </c>
      <c r="C152" s="5" t="s">
        <v>10</v>
      </c>
      <c r="D152" s="5" t="s">
        <v>47</v>
      </c>
      <c r="E152" s="5">
        <v>0</v>
      </c>
      <c r="F152" s="5">
        <v>0</v>
      </c>
      <c r="G152" s="5">
        <v>27.06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4.51</v>
      </c>
      <c r="H153" s="5"/>
    </row>
    <row r="154" spans="1:8" s="10" customFormat="1" ht="11.25" customHeight="1" x14ac:dyDescent="0.2">
      <c r="A154" s="23" t="s">
        <v>179</v>
      </c>
      <c r="B154" s="23"/>
      <c r="C154" s="23"/>
      <c r="D154" s="23"/>
      <c r="E154" s="23"/>
      <c r="F154" s="23"/>
      <c r="G154" s="9">
        <f>SUM(G111:G153)</f>
        <v>564.9899999999999</v>
      </c>
      <c r="H154" s="9"/>
    </row>
    <row r="155" spans="1:8" ht="11.25" customHeight="1" x14ac:dyDescent="0.2">
      <c r="A155" s="22" t="s">
        <v>180</v>
      </c>
      <c r="B155" s="22"/>
      <c r="C155" s="22"/>
      <c r="D155" s="22"/>
      <c r="E155" s="22"/>
      <c r="F155" s="22"/>
      <c r="G155" s="22"/>
      <c r="H155" s="22"/>
    </row>
    <row r="156" spans="1:8" ht="11.25" customHeight="1" x14ac:dyDescent="0.2">
      <c r="A156" s="5" t="s">
        <v>181</v>
      </c>
      <c r="B156" s="5">
        <v>365</v>
      </c>
      <c r="C156" s="5" t="s">
        <v>155</v>
      </c>
      <c r="D156" s="5" t="s">
        <v>19</v>
      </c>
      <c r="E156" s="5">
        <v>6</v>
      </c>
      <c r="F156" s="5">
        <v>116.64</v>
      </c>
      <c r="G156" s="5">
        <v>255.45</v>
      </c>
      <c r="H156" s="5" t="s">
        <v>155</v>
      </c>
    </row>
    <row r="157" spans="1:8" s="10" customFormat="1" ht="11.25" customHeight="1" x14ac:dyDescent="0.2">
      <c r="A157" s="23" t="s">
        <v>182</v>
      </c>
      <c r="B157" s="23"/>
      <c r="C157" s="23"/>
      <c r="D157" s="23"/>
      <c r="E157" s="23"/>
      <c r="F157" s="23"/>
      <c r="G157" s="9">
        <f>SUM(G156)</f>
        <v>255.45</v>
      </c>
      <c r="H157" s="9"/>
    </row>
    <row r="158" spans="1:8" ht="11.25" customHeight="1" x14ac:dyDescent="0.2">
      <c r="A158" s="22" t="s">
        <v>183</v>
      </c>
      <c r="B158" s="22"/>
      <c r="C158" s="22"/>
      <c r="D158" s="22"/>
      <c r="E158" s="22"/>
      <c r="F158" s="22"/>
      <c r="G158" s="22"/>
      <c r="H158" s="22"/>
    </row>
    <row r="159" spans="1:8" ht="11.25" customHeight="1" x14ac:dyDescent="0.2">
      <c r="A159" s="5" t="s">
        <v>184</v>
      </c>
      <c r="B159" s="5">
        <v>1</v>
      </c>
      <c r="C159" s="5" t="s">
        <v>10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185</v>
      </c>
      <c r="B160" s="5">
        <v>12</v>
      </c>
      <c r="C160" s="5" t="s">
        <v>10</v>
      </c>
      <c r="D160" s="5" t="s">
        <v>70</v>
      </c>
      <c r="E160" s="5">
        <v>3</v>
      </c>
      <c r="F160" s="5">
        <v>3021.94</v>
      </c>
      <c r="G160" s="5">
        <v>108.79</v>
      </c>
      <c r="H160" s="5" t="s">
        <v>23</v>
      </c>
    </row>
    <row r="161" spans="1:8" ht="11.25" customHeight="1" x14ac:dyDescent="0.2">
      <c r="A161" s="5" t="s">
        <v>186</v>
      </c>
      <c r="B161" s="5">
        <v>1</v>
      </c>
      <c r="C161" s="5" t="s">
        <v>10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23" t="s">
        <v>187</v>
      </c>
      <c r="B162" s="23"/>
      <c r="C162" s="23"/>
      <c r="D162" s="23"/>
      <c r="E162" s="23"/>
      <c r="F162" s="23"/>
      <c r="G162" s="9">
        <f>SUM(G159:G161)</f>
        <v>108.79</v>
      </c>
      <c r="H162" s="9"/>
    </row>
    <row r="163" spans="1:8" ht="11.25" customHeight="1" x14ac:dyDescent="0.2">
      <c r="A163" s="22" t="s">
        <v>188</v>
      </c>
      <c r="B163" s="22"/>
      <c r="C163" s="22"/>
      <c r="D163" s="22"/>
      <c r="E163" s="22"/>
      <c r="F163" s="22"/>
      <c r="G163" s="22"/>
      <c r="H163" s="22"/>
    </row>
    <row r="164" spans="1:8" ht="11.25" customHeight="1" x14ac:dyDescent="0.2">
      <c r="A164" s="5" t="s">
        <v>189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6.26</v>
      </c>
      <c r="H164" s="5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23" t="s">
        <v>192</v>
      </c>
      <c r="B167" s="23"/>
      <c r="C167" s="23"/>
      <c r="D167" s="23"/>
      <c r="E167" s="23"/>
      <c r="F167" s="23"/>
      <c r="G167" s="9">
        <f>SUM(G164:G166)</f>
        <v>6.26</v>
      </c>
      <c r="H167" s="9"/>
    </row>
    <row r="168" spans="1:8" ht="11.25" customHeight="1" x14ac:dyDescent="0.2">
      <c r="A168" s="22" t="s">
        <v>193</v>
      </c>
      <c r="B168" s="22"/>
      <c r="C168" s="22"/>
      <c r="D168" s="22"/>
      <c r="E168" s="22"/>
      <c r="F168" s="22"/>
      <c r="G168" s="22"/>
      <c r="H168" s="22"/>
    </row>
    <row r="169" spans="1:8" ht="11.25" customHeight="1" x14ac:dyDescent="0.2">
      <c r="A169" s="5" t="s">
        <v>194</v>
      </c>
      <c r="B169" s="5">
        <v>0</v>
      </c>
      <c r="C169" s="5" t="s">
        <v>195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23" t="s">
        <v>197</v>
      </c>
      <c r="B171" s="23"/>
      <c r="C171" s="23"/>
      <c r="D171" s="23"/>
      <c r="E171" s="23"/>
      <c r="F171" s="23"/>
      <c r="G171" s="9">
        <f>SUM(G169:G170)</f>
        <v>0</v>
      </c>
      <c r="H171" s="9"/>
    </row>
    <row r="172" spans="1:8" ht="11.25" customHeight="1" x14ac:dyDescent="0.2">
      <c r="A172" s="22" t="s">
        <v>198</v>
      </c>
      <c r="B172" s="22"/>
      <c r="C172" s="22"/>
      <c r="D172" s="22"/>
      <c r="E172" s="22"/>
      <c r="F172" s="22"/>
      <c r="G172" s="22"/>
      <c r="H172" s="22"/>
    </row>
    <row r="173" spans="1:8" ht="11.25" customHeight="1" x14ac:dyDescent="0.2">
      <c r="A173" s="5" t="s">
        <v>199</v>
      </c>
      <c r="B173" s="5">
        <v>365</v>
      </c>
      <c r="C173" s="5" t="s">
        <v>200</v>
      </c>
      <c r="D173" s="5" t="s">
        <v>70</v>
      </c>
      <c r="E173" s="5">
        <v>0</v>
      </c>
      <c r="F173" s="5">
        <v>0</v>
      </c>
      <c r="G173" s="5">
        <v>4.6900000000000004</v>
      </c>
      <c r="H173" s="5" t="s">
        <v>200</v>
      </c>
    </row>
    <row r="174" spans="1:8" ht="11.25" customHeight="1" x14ac:dyDescent="0.2">
      <c r="A174" s="5" t="s">
        <v>201</v>
      </c>
      <c r="B174" s="5">
        <v>365</v>
      </c>
      <c r="C174" s="5" t="s">
        <v>200</v>
      </c>
      <c r="D174" s="5" t="s">
        <v>70</v>
      </c>
      <c r="E174" s="5">
        <v>0</v>
      </c>
      <c r="F174" s="5">
        <v>0</v>
      </c>
      <c r="G174" s="5">
        <v>4.33</v>
      </c>
      <c r="H174" s="5" t="s">
        <v>200</v>
      </c>
    </row>
    <row r="175" spans="1:8" s="10" customFormat="1" ht="11.25" customHeight="1" x14ac:dyDescent="0.2">
      <c r="A175" s="23" t="s">
        <v>202</v>
      </c>
      <c r="B175" s="23"/>
      <c r="C175" s="23"/>
      <c r="D175" s="23"/>
      <c r="E175" s="23"/>
      <c r="F175" s="23"/>
      <c r="G175" s="9">
        <f>SUM(G173:G174)</f>
        <v>9.02</v>
      </c>
      <c r="H175" s="9"/>
    </row>
    <row r="176" spans="1:8" ht="11.25" customHeight="1" x14ac:dyDescent="0.2">
      <c r="A176" s="22" t="s">
        <v>203</v>
      </c>
      <c r="B176" s="22"/>
      <c r="C176" s="22"/>
      <c r="D176" s="22"/>
      <c r="E176" s="22"/>
      <c r="F176" s="22"/>
      <c r="G176" s="22"/>
      <c r="H176" s="22"/>
    </row>
    <row r="177" spans="1:8" ht="11.25" customHeight="1" x14ac:dyDescent="0.2">
      <c r="A177" s="5" t="s">
        <v>204</v>
      </c>
      <c r="B177" s="5">
        <v>365</v>
      </c>
      <c r="C177" s="5" t="s">
        <v>10</v>
      </c>
      <c r="D177" s="5"/>
      <c r="E177" s="5">
        <v>0</v>
      </c>
      <c r="F177" s="5">
        <v>0</v>
      </c>
      <c r="G177" s="5">
        <v>182.09700000000001</v>
      </c>
      <c r="H177" s="5"/>
    </row>
    <row r="178" spans="1:8" s="10" customFormat="1" ht="11.25" customHeight="1" x14ac:dyDescent="0.2">
      <c r="A178" s="23" t="s">
        <v>205</v>
      </c>
      <c r="B178" s="23"/>
      <c r="C178" s="23"/>
      <c r="D178" s="23"/>
      <c r="E178" s="23"/>
      <c r="F178" s="23"/>
      <c r="G178" s="9">
        <f>SUM(G177)</f>
        <v>182.09700000000001</v>
      </c>
      <c r="H178" s="9"/>
    </row>
    <row r="179" spans="1:8" ht="11.25" customHeight="1" x14ac:dyDescent="0.2">
      <c r="A179" s="22" t="s">
        <v>206</v>
      </c>
      <c r="B179" s="22"/>
      <c r="C179" s="22"/>
      <c r="D179" s="22"/>
      <c r="E179" s="22"/>
      <c r="F179" s="22"/>
      <c r="G179" s="22"/>
      <c r="H179" s="22"/>
    </row>
    <row r="180" spans="1:8" ht="11.25" customHeight="1" x14ac:dyDescent="0.2">
      <c r="A180" s="22" t="s">
        <v>53</v>
      </c>
      <c r="B180" s="22"/>
      <c r="C180" s="22"/>
      <c r="D180" s="22"/>
      <c r="E180" s="22"/>
      <c r="F180" s="22"/>
      <c r="G180" s="22"/>
      <c r="H180" s="22"/>
    </row>
    <row r="181" spans="1:8" ht="11.25" customHeight="1" x14ac:dyDescent="0.2">
      <c r="A181" s="5" t="s">
        <v>207</v>
      </c>
      <c r="B181" s="5">
        <v>365</v>
      </c>
      <c r="C181" s="5" t="s">
        <v>10</v>
      </c>
      <c r="D181" s="5" t="s">
        <v>47</v>
      </c>
      <c r="E181" s="5">
        <v>0</v>
      </c>
      <c r="F181" s="5">
        <v>0</v>
      </c>
      <c r="G181" s="5">
        <v>31.43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23" t="s">
        <v>210</v>
      </c>
      <c r="B184" s="23"/>
      <c r="C184" s="23"/>
      <c r="D184" s="23"/>
      <c r="E184" s="23"/>
      <c r="F184" s="23"/>
      <c r="G184" s="9">
        <f>SUM(G181:G183)</f>
        <v>31.43</v>
      </c>
      <c r="H184" s="9"/>
    </row>
    <row r="185" spans="1:8" ht="11.25" customHeight="1" x14ac:dyDescent="0.2">
      <c r="A185" s="22" t="s">
        <v>211</v>
      </c>
      <c r="B185" s="22"/>
      <c r="C185" s="22"/>
      <c r="D185" s="22"/>
      <c r="E185" s="22"/>
      <c r="F185" s="22"/>
      <c r="G185" s="22"/>
      <c r="H185" s="22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11.53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5.79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130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23" t="s">
        <v>220</v>
      </c>
      <c r="B193" s="23"/>
      <c r="C193" s="23"/>
      <c r="D193" s="23"/>
      <c r="E193" s="23"/>
      <c r="F193" s="23"/>
      <c r="G193" s="9">
        <f>SUM(G186:G192)</f>
        <v>17.32</v>
      </c>
      <c r="H193" s="9"/>
    </row>
    <row r="194" spans="1:8" ht="11.25" customHeight="1" x14ac:dyDescent="0.2">
      <c r="A194" s="22" t="s">
        <v>221</v>
      </c>
      <c r="B194" s="22"/>
      <c r="C194" s="22"/>
      <c r="D194" s="22"/>
      <c r="E194" s="22"/>
      <c r="F194" s="22"/>
      <c r="G194" s="22"/>
      <c r="H194" s="22"/>
    </row>
    <row r="195" spans="1:8" ht="11.25" customHeight="1" x14ac:dyDescent="0.2">
      <c r="A195" s="5" t="s">
        <v>222</v>
      </c>
      <c r="B195" s="5">
        <v>0</v>
      </c>
      <c r="C195" s="5" t="s">
        <v>195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ht="11.25" customHeight="1" x14ac:dyDescent="0.2">
      <c r="A197" s="5" t="s">
        <v>225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226</v>
      </c>
      <c r="B198" s="5">
        <v>0</v>
      </c>
      <c r="C198" s="5" t="s">
        <v>195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227</v>
      </c>
      <c r="B199" s="5">
        <v>0</v>
      </c>
      <c r="C199" s="5" t="s">
        <v>195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195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230</v>
      </c>
      <c r="B202" s="5">
        <v>0</v>
      </c>
      <c r="C202" s="5" t="s">
        <v>195</v>
      </c>
      <c r="D202" s="5" t="s">
        <v>70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11.25" customHeight="1" x14ac:dyDescent="0.2">
      <c r="A203" s="5" t="s">
        <v>232</v>
      </c>
      <c r="B203" s="5">
        <v>0</v>
      </c>
      <c r="C203" s="5" t="s">
        <v>195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233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234</v>
      </c>
    </row>
    <row r="205" spans="1:8" s="10" customFormat="1" ht="11.25" customHeight="1" x14ac:dyDescent="0.2">
      <c r="A205" s="23" t="s">
        <v>235</v>
      </c>
      <c r="B205" s="23"/>
      <c r="C205" s="23"/>
      <c r="D205" s="23"/>
      <c r="E205" s="23"/>
      <c r="F205" s="23"/>
      <c r="G205" s="9">
        <f>SUM(G195:G204)</f>
        <v>0</v>
      </c>
      <c r="H205" s="9"/>
    </row>
    <row r="206" spans="1:8" s="10" customFormat="1" ht="11.25" customHeight="1" x14ac:dyDescent="0.2">
      <c r="A206" s="23" t="s">
        <v>236</v>
      </c>
      <c r="B206" s="23"/>
      <c r="C206" s="23"/>
      <c r="D206" s="23"/>
      <c r="E206" s="23"/>
      <c r="F206" s="23"/>
      <c r="G206" s="9">
        <f>G36+G41+G44+G108+G154+G157+G162+G167+G171+G175+G178+G184+G193+G205</f>
        <v>2747.23</v>
      </c>
      <c r="H206" s="9"/>
    </row>
  </sheetData>
  <mergeCells count="37">
    <mergeCell ref="A193:F193"/>
    <mergeCell ref="A194:H194"/>
    <mergeCell ref="A205:F205"/>
    <mergeCell ref="A206:F206"/>
    <mergeCell ref="A2:H2"/>
    <mergeCell ref="A83:F83"/>
    <mergeCell ref="A77:F77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abSelected="1" workbookViewId="0">
      <selection activeCell="A4" sqref="A4"/>
    </sheetView>
  </sheetViews>
  <sheetFormatPr defaultRowHeight="11.25" x14ac:dyDescent="0.2"/>
  <cols>
    <col min="1" max="1" width="43.140625" style="4" customWidth="1"/>
    <col min="2" max="16384" width="9.140625" style="4"/>
  </cols>
  <sheetData>
    <row r="1" spans="1:8" s="2" customFormat="1" ht="15.75" x14ac:dyDescent="0.25">
      <c r="A1" s="1" t="s">
        <v>243</v>
      </c>
    </row>
    <row r="2" spans="1:8" s="2" customFormat="1" ht="15.75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6" t="s">
        <v>6</v>
      </c>
      <c r="H3" s="12" t="s">
        <v>7</v>
      </c>
    </row>
    <row r="4" spans="1:8" ht="11.25" customHeight="1" x14ac:dyDescent="0.2">
      <c r="A4" s="30" t="s">
        <v>242</v>
      </c>
      <c r="B4" s="15"/>
      <c r="C4" s="15"/>
      <c r="D4" s="16"/>
      <c r="E4" s="16"/>
      <c r="F4" s="16"/>
      <c r="G4" s="16">
        <v>291.41000000000003</v>
      </c>
      <c r="H4" s="16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288.8</v>
      </c>
      <c r="F6" s="5">
        <v>2.42</v>
      </c>
      <c r="G6" s="5">
        <f>ROUND(E6*F6*B6/1000,2)</f>
        <v>209.67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288.8</v>
      </c>
      <c r="F7" s="5">
        <v>3.42</v>
      </c>
      <c r="G7" s="5">
        <f>ROUND(E7*F7*B7/1000,2)</f>
        <v>11.85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1444.2</v>
      </c>
      <c r="F8" s="5">
        <v>2.11</v>
      </c>
      <c r="G8" s="5">
        <f t="shared" ref="G8:G25" si="0">ROUND(E8*F8*B8/1000,2)</f>
        <v>158.46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1444.2</v>
      </c>
      <c r="F9" s="5">
        <v>2.69</v>
      </c>
      <c r="G9" s="5">
        <f t="shared" si="0"/>
        <v>46.62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81</v>
      </c>
      <c r="F10" s="5">
        <v>3.26</v>
      </c>
      <c r="G10" s="5">
        <f t="shared" si="0"/>
        <v>79.22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36</v>
      </c>
      <c r="F11" s="5">
        <v>20.81</v>
      </c>
      <c r="G11" s="5">
        <f t="shared" si="0"/>
        <v>38.96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9.6</v>
      </c>
      <c r="F12" s="5">
        <v>3.45</v>
      </c>
      <c r="G12" s="5">
        <f t="shared" si="0"/>
        <v>9.94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19</v>
      </c>
      <c r="E14" s="5">
        <v>0</v>
      </c>
      <c r="F14" s="5">
        <v>0</v>
      </c>
      <c r="G14" s="5">
        <f t="shared" si="0"/>
        <v>0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5595</v>
      </c>
      <c r="F15" s="5">
        <v>2.95</v>
      </c>
      <c r="G15" s="5">
        <f t="shared" si="0"/>
        <v>16.510000000000002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222</v>
      </c>
      <c r="F16" s="5">
        <v>1.83</v>
      </c>
      <c r="G16" s="5">
        <f t="shared" si="0"/>
        <v>0.41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324</v>
      </c>
      <c r="F17" s="5">
        <v>4.3</v>
      </c>
      <c r="G17" s="5">
        <f t="shared" si="0"/>
        <v>1.39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19</v>
      </c>
      <c r="E18" s="5">
        <v>0</v>
      </c>
      <c r="F18" s="5">
        <v>0</v>
      </c>
      <c r="G18" s="5">
        <f t="shared" si="0"/>
        <v>0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5">
        <v>2.77</v>
      </c>
      <c r="G20" s="5">
        <f t="shared" si="0"/>
        <v>0.12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21</v>
      </c>
      <c r="F21" s="5">
        <v>2.64</v>
      </c>
      <c r="G21" s="5">
        <f t="shared" si="0"/>
        <v>0.06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16.2</v>
      </c>
      <c r="F22" s="5">
        <v>5.32</v>
      </c>
      <c r="G22" s="5">
        <f t="shared" si="0"/>
        <v>0.09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21</v>
      </c>
      <c r="F23" s="5">
        <v>2.64</v>
      </c>
      <c r="G23" s="5">
        <f t="shared" si="0"/>
        <v>0.06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12.3</v>
      </c>
      <c r="F24" s="5">
        <v>2.14</v>
      </c>
      <c r="G24" s="5">
        <f t="shared" si="0"/>
        <v>0.03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1322</v>
      </c>
      <c r="F25" s="5">
        <v>2.15</v>
      </c>
      <c r="G25" s="5">
        <f t="shared" si="0"/>
        <v>5.68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/>
      <c r="G30" s="5">
        <v>21.55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997</v>
      </c>
      <c r="F32" s="5">
        <v>1.77</v>
      </c>
      <c r="G32" s="5">
        <f t="shared" ref="G32:G33" si="1">ROUND(E32*F32*B32/1000,2)</f>
        <v>1.76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890</v>
      </c>
      <c r="F33" s="5">
        <v>1.77</v>
      </c>
      <c r="G33" s="5">
        <f t="shared" si="1"/>
        <v>1.58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24</v>
      </c>
      <c r="F35" s="5">
        <v>8.7899999999999991</v>
      </c>
      <c r="G35" s="5">
        <f t="shared" ref="G35:G36" si="2">ROUND(E35*F35*B35/1000,2)</f>
        <v>77.209999999999994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77.5</v>
      </c>
      <c r="F36" s="5">
        <v>3.81</v>
      </c>
      <c r="G36" s="5">
        <f t="shared" si="2"/>
        <v>7.09</v>
      </c>
      <c r="H36" s="5"/>
    </row>
    <row r="37" spans="1:8" s="10" customFormat="1" ht="11.25" customHeight="1" x14ac:dyDescent="0.2">
      <c r="A37" s="18" t="s">
        <v>56</v>
      </c>
      <c r="B37" s="19"/>
      <c r="C37" s="19"/>
      <c r="D37" s="19"/>
      <c r="E37" s="19"/>
      <c r="F37" s="20"/>
      <c r="G37" s="14">
        <f>SUM(G6:G36)</f>
        <v>688.26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1.81</v>
      </c>
      <c r="F39" s="5">
        <v>229.98</v>
      </c>
      <c r="G39" s="5">
        <f t="shared" ref="G39" si="3">ROUND(E39*F39*B39/1000,2)</f>
        <v>152.35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1.81</v>
      </c>
      <c r="F41" s="5">
        <v>394.72</v>
      </c>
      <c r="G41" s="5">
        <f t="shared" ref="G41" si="4">ROUND(E41*F41*B41/1000,2)</f>
        <v>261.49</v>
      </c>
      <c r="H41" s="5"/>
    </row>
    <row r="42" spans="1:8" s="10" customFormat="1" ht="11.25" customHeight="1" x14ac:dyDescent="0.2">
      <c r="A42" s="18" t="s">
        <v>61</v>
      </c>
      <c r="B42" s="19"/>
      <c r="C42" s="19"/>
      <c r="D42" s="19"/>
      <c r="E42" s="19"/>
      <c r="F42" s="20"/>
      <c r="G42" s="14">
        <f>SUM(G39:G41)</f>
        <v>413.84000000000003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0.56499999999999995</v>
      </c>
      <c r="F44" s="5">
        <v>531.61</v>
      </c>
      <c r="G44" s="5">
        <f t="shared" ref="G44" si="5">ROUND(E44*F44*B44/1000,2)</f>
        <v>109.93</v>
      </c>
      <c r="H44" s="5"/>
    </row>
    <row r="45" spans="1:8" s="10" customFormat="1" ht="11.25" customHeight="1" x14ac:dyDescent="0.2">
      <c r="A45" s="18" t="s">
        <v>64</v>
      </c>
      <c r="B45" s="19"/>
      <c r="C45" s="19"/>
      <c r="D45" s="19"/>
      <c r="E45" s="19"/>
      <c r="F45" s="20"/>
      <c r="G45" s="14">
        <f>SUM(G44)</f>
        <v>109.93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100</v>
      </c>
      <c r="F54" s="5">
        <v>0</v>
      </c>
      <c r="G54" s="5">
        <v>6.06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2</v>
      </c>
      <c r="F62" s="5">
        <v>0</v>
      </c>
      <c r="G62" s="5">
        <v>4.51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9.4700000000000006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8.57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33</v>
      </c>
      <c r="F74" s="5">
        <v>0</v>
      </c>
      <c r="G74" s="5">
        <v>4.51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18.04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45.1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24</v>
      </c>
      <c r="F79" s="5">
        <v>0</v>
      </c>
      <c r="G79" s="5">
        <v>4.33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5</v>
      </c>
      <c r="F81" s="5">
        <v>0</v>
      </c>
      <c r="G81" s="5">
        <v>4.6900000000000004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18.04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45.1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26.16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27.96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47</v>
      </c>
      <c r="E100" s="5">
        <v>249</v>
      </c>
      <c r="F100" s="5">
        <v>0</v>
      </c>
      <c r="G100" s="5">
        <v>4.78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4.24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41</v>
      </c>
      <c r="E102" s="5">
        <v>0</v>
      </c>
      <c r="F102" s="5">
        <v>0</v>
      </c>
      <c r="G102" s="5">
        <v>9.02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52.63</v>
      </c>
      <c r="H107" s="5"/>
    </row>
    <row r="108" spans="1:8" ht="11.25" customHeight="1" x14ac:dyDescent="0.2">
      <c r="A108" s="5" t="s">
        <v>133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45.1</v>
      </c>
      <c r="H108" s="5"/>
    </row>
    <row r="109" spans="1:8" s="10" customFormat="1" ht="11.25" customHeight="1" x14ac:dyDescent="0.2">
      <c r="A109" s="18" t="s">
        <v>134</v>
      </c>
      <c r="B109" s="19"/>
      <c r="C109" s="19"/>
      <c r="D109" s="19"/>
      <c r="E109" s="19"/>
      <c r="F109" s="20"/>
      <c r="G109" s="14">
        <f>SUM(G49:G108)</f>
        <v>338.31000000000006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45.1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36.08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41</v>
      </c>
      <c r="E117" s="5">
        <v>0</v>
      </c>
      <c r="F117" s="5">
        <v>0</v>
      </c>
      <c r="G117" s="5">
        <v>4.51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29.99</v>
      </c>
      <c r="G120" s="5">
        <v>29.99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5">
        <v>31.3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4.6900000000000004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41</v>
      </c>
      <c r="E123" s="5">
        <v>0</v>
      </c>
      <c r="F123" s="5">
        <v>0</v>
      </c>
      <c r="G123" s="5">
        <v>4.33</v>
      </c>
      <c r="H123" s="5"/>
    </row>
    <row r="124" spans="1:8" ht="11.25" customHeight="1" x14ac:dyDescent="0.2">
      <c r="A124" s="5" t="s">
        <v>148</v>
      </c>
      <c r="B124" s="5">
        <v>1</v>
      </c>
      <c r="C124" s="5" t="s">
        <v>125</v>
      </c>
      <c r="D124" s="5" t="s">
        <v>19</v>
      </c>
      <c r="E124" s="5">
        <v>0</v>
      </c>
      <c r="F124" s="5">
        <v>0</v>
      </c>
      <c r="G124" s="5">
        <v>10.08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38.69</v>
      </c>
      <c r="G125" s="5">
        <v>48.49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9.02</v>
      </c>
      <c r="G126" s="5">
        <v>6.11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65.260000000000005</v>
      </c>
      <c r="G127" s="31">
        <v>18.2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19</v>
      </c>
      <c r="E128" s="5">
        <v>0</v>
      </c>
      <c r="F128" s="5">
        <v>0</v>
      </c>
      <c r="G128" s="5">
        <v>4.78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19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63.14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44.2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54.12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46.01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27.06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8.1199999999999992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9.92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14.96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22.06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4.51</v>
      </c>
      <c r="H154" s="5"/>
    </row>
    <row r="155" spans="1:8" s="10" customFormat="1" ht="11.25" customHeight="1" x14ac:dyDescent="0.2">
      <c r="A155" s="18" t="s">
        <v>179</v>
      </c>
      <c r="B155" s="19"/>
      <c r="C155" s="19"/>
      <c r="D155" s="19"/>
      <c r="E155" s="19"/>
      <c r="F155" s="20"/>
      <c r="G155" s="14">
        <f>SUM(G112:G154)</f>
        <v>537.76</v>
      </c>
      <c r="H155" s="13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366</v>
      </c>
      <c r="C157" s="5" t="s">
        <v>155</v>
      </c>
      <c r="D157" s="5" t="s">
        <v>19</v>
      </c>
      <c r="E157" s="5">
        <v>6</v>
      </c>
      <c r="F157" s="5">
        <v>107.49</v>
      </c>
      <c r="G157" s="5">
        <f t="shared" ref="G157" si="6">ROUND(E157*F157*B157/1000,2)</f>
        <v>236.05</v>
      </c>
      <c r="H157" s="5" t="s">
        <v>155</v>
      </c>
    </row>
    <row r="158" spans="1:8" s="10" customFormat="1" ht="11.25" customHeight="1" x14ac:dyDescent="0.2">
      <c r="A158" s="18" t="s">
        <v>182</v>
      </c>
      <c r="B158" s="19"/>
      <c r="C158" s="19"/>
      <c r="D158" s="19"/>
      <c r="E158" s="19"/>
      <c r="F158" s="20"/>
      <c r="G158" s="14">
        <f>SUM(G157)</f>
        <v>236.05</v>
      </c>
      <c r="H158" s="13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185</v>
      </c>
      <c r="B161" s="5">
        <v>12</v>
      </c>
      <c r="C161" s="5" t="s">
        <v>10</v>
      </c>
      <c r="D161" s="5" t="s">
        <v>70</v>
      </c>
      <c r="E161" s="5">
        <v>3</v>
      </c>
      <c r="F161" s="5">
        <v>2762.36</v>
      </c>
      <c r="G161" s="5">
        <f t="shared" ref="G161" si="7">ROUND(E161*F161*B161/1000,2)</f>
        <v>99.44</v>
      </c>
      <c r="H161" s="5" t="s">
        <v>23</v>
      </c>
    </row>
    <row r="162" spans="1:8" ht="11.25" customHeight="1" x14ac:dyDescent="0.2">
      <c r="A162" s="5" t="s">
        <v>186</v>
      </c>
      <c r="B162" s="5">
        <v>1</v>
      </c>
      <c r="C162" s="5" t="s">
        <v>10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8" t="s">
        <v>187</v>
      </c>
      <c r="B163" s="19"/>
      <c r="C163" s="19"/>
      <c r="D163" s="19"/>
      <c r="E163" s="19"/>
      <c r="F163" s="20"/>
      <c r="G163" s="14">
        <f>SUM(G160:G162)</f>
        <v>99.44</v>
      </c>
      <c r="H163" s="13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189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13.59</v>
      </c>
      <c r="H165" s="5"/>
    </row>
    <row r="166" spans="1:8" ht="11.25" customHeight="1" x14ac:dyDescent="0.2">
      <c r="A166" s="5" t="s">
        <v>190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191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8" t="s">
        <v>192</v>
      </c>
      <c r="B168" s="19"/>
      <c r="C168" s="19"/>
      <c r="D168" s="19"/>
      <c r="E168" s="19"/>
      <c r="F168" s="20"/>
      <c r="G168" s="14">
        <f>SUM(G165:G167)</f>
        <v>13.59</v>
      </c>
      <c r="H168" s="13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194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195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8" t="s">
        <v>197</v>
      </c>
      <c r="B172" s="19"/>
      <c r="C172" s="19"/>
      <c r="D172" s="19"/>
      <c r="E172" s="19"/>
      <c r="F172" s="20"/>
      <c r="G172" s="14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366</v>
      </c>
      <c r="C174" s="5" t="s">
        <v>200</v>
      </c>
      <c r="D174" s="5" t="s">
        <v>70</v>
      </c>
      <c r="E174" s="5">
        <v>0</v>
      </c>
      <c r="F174" s="5">
        <v>0</v>
      </c>
      <c r="G174" s="31">
        <v>32.9</v>
      </c>
      <c r="H174" s="5" t="s">
        <v>200</v>
      </c>
    </row>
    <row r="175" spans="1:8" ht="11.25" customHeight="1" x14ac:dyDescent="0.2">
      <c r="A175" s="5" t="s">
        <v>201</v>
      </c>
      <c r="B175" s="5">
        <v>366</v>
      </c>
      <c r="C175" s="5" t="s">
        <v>200</v>
      </c>
      <c r="D175" s="5" t="s">
        <v>70</v>
      </c>
      <c r="E175" s="5">
        <v>0</v>
      </c>
      <c r="F175" s="5">
        <v>0</v>
      </c>
      <c r="G175" s="5">
        <v>4.33</v>
      </c>
      <c r="H175" s="5" t="s">
        <v>200</v>
      </c>
    </row>
    <row r="176" spans="1:8" s="10" customFormat="1" ht="11.25" customHeight="1" x14ac:dyDescent="0.2">
      <c r="A176" s="18" t="s">
        <v>202</v>
      </c>
      <c r="B176" s="19"/>
      <c r="C176" s="19"/>
      <c r="D176" s="19"/>
      <c r="E176" s="19"/>
      <c r="F176" s="20"/>
      <c r="G176" s="14">
        <f>SUM(G174:G175)</f>
        <v>37.229999999999997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366</v>
      </c>
      <c r="C178" s="5" t="s">
        <v>10</v>
      </c>
      <c r="D178" s="5"/>
      <c r="E178" s="5">
        <v>0</v>
      </c>
      <c r="F178" s="5">
        <v>0</v>
      </c>
      <c r="G178" s="5">
        <v>99.53</v>
      </c>
      <c r="H178" s="5"/>
    </row>
    <row r="179" spans="1:8" s="10" customFormat="1" ht="11.25" customHeight="1" x14ac:dyDescent="0.2">
      <c r="A179" s="18" t="s">
        <v>205</v>
      </c>
      <c r="B179" s="19"/>
      <c r="C179" s="19"/>
      <c r="D179" s="19"/>
      <c r="E179" s="19"/>
      <c r="F179" s="20"/>
      <c r="G179" s="14">
        <f>SUM(G178)</f>
        <v>99.53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366</v>
      </c>
      <c r="C182" s="5" t="s">
        <v>10</v>
      </c>
      <c r="D182" s="5" t="s">
        <v>47</v>
      </c>
      <c r="E182" s="5">
        <v>0</v>
      </c>
      <c r="F182" s="5">
        <v>0</v>
      </c>
      <c r="G182" s="5">
        <v>31.43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8" t="s">
        <v>210</v>
      </c>
      <c r="B185" s="19"/>
      <c r="C185" s="19"/>
      <c r="D185" s="19"/>
      <c r="E185" s="19"/>
      <c r="F185" s="20"/>
      <c r="G185" s="14">
        <f>SUM(G182:G184)</f>
        <v>31.43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11.53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5.79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8" t="s">
        <v>220</v>
      </c>
      <c r="B194" s="19"/>
      <c r="C194" s="19"/>
      <c r="D194" s="19"/>
      <c r="E194" s="19"/>
      <c r="F194" s="20"/>
      <c r="G194" s="14">
        <f>SUM(G187:G193)</f>
        <v>17.32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195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195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0</v>
      </c>
      <c r="C205" s="5" t="s">
        <v>195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s="10" customFormat="1" ht="11.25" customHeight="1" x14ac:dyDescent="0.2">
      <c r="A206" s="18" t="s">
        <v>235</v>
      </c>
      <c r="B206" s="19"/>
      <c r="C206" s="19"/>
      <c r="D206" s="19"/>
      <c r="E206" s="19"/>
      <c r="F206" s="20"/>
      <c r="G206" s="14">
        <f>SUM(G196:G205)</f>
        <v>0</v>
      </c>
      <c r="H206" s="13"/>
    </row>
    <row r="207" spans="1:8" s="10" customFormat="1" ht="11.25" customHeight="1" x14ac:dyDescent="0.2">
      <c r="A207" s="18" t="s">
        <v>236</v>
      </c>
      <c r="B207" s="19"/>
      <c r="C207" s="19"/>
      <c r="D207" s="19"/>
      <c r="E207" s="19"/>
      <c r="F207" s="20"/>
      <c r="G207" s="14">
        <f>G37+G42+G45+G109+G155+G158+G163+G168+G172+G176+G179+G185+G194+G206+G4</f>
        <v>2914.1000000000008</v>
      </c>
      <c r="H207" s="13"/>
    </row>
    <row r="209" spans="5:8" x14ac:dyDescent="0.2">
      <c r="E209" s="4" t="s">
        <v>238</v>
      </c>
      <c r="F209" s="4">
        <f>(25.51*6+26.53*6)/12</f>
        <v>26.02</v>
      </c>
      <c r="G209" s="27">
        <f>G207*1000/F210/12</f>
        <v>26.019958069481806</v>
      </c>
      <c r="H209" s="28">
        <f>F209/G209</f>
        <v>1.0000016114752408</v>
      </c>
    </row>
    <row r="210" spans="5:8" x14ac:dyDescent="0.2">
      <c r="E210" s="4" t="s">
        <v>239</v>
      </c>
      <c r="F210" s="4">
        <v>9332.9</v>
      </c>
      <c r="G210" s="27">
        <f>F210*F209*12/1000</f>
        <v>2914.1046959999999</v>
      </c>
    </row>
    <row r="211" spans="5:8" x14ac:dyDescent="0.2">
      <c r="G211" s="27"/>
    </row>
    <row r="212" spans="5:8" x14ac:dyDescent="0.2">
      <c r="F212" s="4" t="s">
        <v>240</v>
      </c>
      <c r="G212" s="27">
        <f>G210-G207</f>
        <v>4.6959999990576762E-3</v>
      </c>
      <c r="H212" s="29">
        <f>G214-G207</f>
        <v>-291.40577360000088</v>
      </c>
    </row>
    <row r="213" spans="5:8" x14ac:dyDescent="0.2">
      <c r="G213" s="27"/>
    </row>
    <row r="214" spans="5:8" x14ac:dyDescent="0.2">
      <c r="G214" s="27">
        <f>G210*0.9</f>
        <v>2622.6942263999999</v>
      </c>
    </row>
    <row r="215" spans="5:8" x14ac:dyDescent="0.2">
      <c r="F215" s="4" t="s">
        <v>241</v>
      </c>
      <c r="G215" s="27">
        <f>G210*0.1</f>
        <v>291.4104696</v>
      </c>
    </row>
    <row r="216" spans="5:8" x14ac:dyDescent="0.2">
      <c r="G216" s="27">
        <f>SUM(G214:G215)</f>
        <v>2914.1046959999999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2016-01-21T07:31:22Z</dcterms:modified>
</cp:coreProperties>
</file>