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61" i="2" l="1"/>
  <c r="G163" i="2" l="1"/>
  <c r="G157" i="2"/>
  <c r="G158" i="2" s="1"/>
  <c r="G44" i="2"/>
  <c r="G45" i="2" s="1"/>
  <c r="G41" i="2"/>
  <c r="G39" i="2"/>
  <c r="G36" i="2"/>
  <c r="G35" i="2"/>
  <c r="G33" i="2"/>
  <c r="G3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F209" i="2"/>
  <c r="G206" i="2"/>
  <c r="G194" i="2"/>
  <c r="G185" i="2"/>
  <c r="G179" i="2"/>
  <c r="G176" i="2"/>
  <c r="G172" i="2"/>
  <c r="G168" i="2"/>
  <c r="G155" i="2"/>
  <c r="G109" i="2"/>
  <c r="G37" i="2" l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7" i="2" l="1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<sst xmlns="http://schemas.openxmlformats.org/spreadsheetml/2006/main" count="1275" uniqueCount="246">
  <si>
    <t>Шипиловская ул., д.48,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</si>
  <si>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</si>
  <si>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</si>
  <si>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</si>
  <si>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</si>
  <si>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</si>
  <si>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</si>
  <si>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</si>
  <si>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</si>
  <si>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</si>
  <si>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</si>
  <si>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</si>
  <si>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</si>
  <si>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</si>
  <si>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</si>
  <si>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</si>
  <si>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</si>
  <si>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</si>
  <si>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</si>
  <si>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</si>
  <si>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</si>
  <si>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</si>
  <si>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</si>
  <si>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</si>
  <si>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</si>
  <si>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</si>
  <si>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</si>
  <si>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</si>
  <si>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</si>
  <si>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</si>
  <si>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</si>
  <si>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</si>
  <si>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</si>
  <si>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</si>
  <si>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</si>
  <si>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</si>
  <si>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</si>
  <si>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</si>
  <si>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</si>
  <si>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</si>
  <si>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</si>
  <si>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</si>
  <si>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</si>
  <si>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</si>
  <si>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</si>
  <si>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</si>
  <si>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</si>
  <si>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</si>
  <si>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</si>
  <si>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</si>
  <si>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</si>
  <si>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</si>
  <si>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</si>
  <si>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</si>
  <si>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</si>
  <si>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</si>
  <si>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</si>
  <si>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</si>
  <si>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</si>
  <si>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</si>
  <si>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</si>
  <si>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</si>
  <si>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</si>
  <si>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</si>
  <si>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</si>
  <si>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</si>
  <si>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</si>
  <si>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</si>
  <si>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</si>
  <si>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</si>
  <si>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</si>
  <si>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</si>
  <si>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</si>
  <si>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</si>
  <si>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</si>
  <si>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</si>
  <si>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</si>
  <si>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</si>
  <si>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</si>
  <si>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</si>
  <si>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</si>
  <si>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</si>
  <si>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</si>
  <si>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</si>
  <si>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</si>
  <si>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</si>
  <si>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</si>
  <si>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</si>
  <si>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</si>
  <si>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</si>
  <si>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</si>
  <si>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</si>
  <si>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</si>
  <si>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</si>
  <si>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</si>
  <si>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</si>
  <si>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</si>
  <si>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</si>
  <si>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</si>
  <si>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</si>
  <si>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</si>
  <si>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</si>
  <si>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</si>
  <si>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</si>
  <si>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</si>
  <si>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</si>
  <si>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</si>
  <si>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</si>
  <si>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</si>
  <si>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</si>
  <si>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</si>
  <si>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</si>
  <si>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</si>
  <si>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</si>
  <si>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</si>
  <si>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</si>
  <si>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</si>
  <si>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</si>
  <si>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</si>
  <si>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</si>
  <si>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</si>
  <si>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</si>
  <si>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</si>
  <si>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</si>
  <si>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</si>
  <si>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</si>
  <si>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</si>
  <si>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</si>
  <si>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</si>
  <si>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</si>
  <si>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</si>
  <si>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</si>
  <si>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</si>
  <si>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</si>
  <si>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</si>
  <si>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</si>
  <si>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</si>
  <si>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</si>
  <si>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</si>
  <si>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</si>
  <si>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</si>
  <si>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</si>
  <si>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</si>
  <si>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</si>
  <si>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</si>
  <si>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</si>
  <si>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</si>
  <si>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</si>
  <si>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</si>
  <si>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</si>
  <si>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</si>
  <si>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</si>
  <si>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</si>
  <si>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</si>
  <si>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</si>
  <si>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</si>
  <si>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</si>
  <si>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</si>
  <si>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</si>
  <si>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</si>
  <si>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</si>
  <si>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</si>
  <si>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</si>
  <si>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</si>
  <si>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</si>
  <si>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</si>
  <si>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</si>
  <si>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</si>
  <si>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</si>
  <si>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</si>
  <si>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</si>
  <si>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</si>
  <si>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</si>
  <si>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</si>
  <si>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</si>
  <si>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</si>
  <si>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</si>
  <si>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</si>
  <si>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</si>
  <si>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</si>
  <si>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</si>
  <si>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</si>
  <si>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</si>
  <si>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</si>
  <si>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</si>
  <si>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</si>
  <si>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</si>
  <si>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</si>
  <si>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</si>
  <si>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</si>
  <si>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</si>
  <si>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</si>
  <si>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</si>
  <si>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</si>
  <si>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</si>
  <si>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</si>
  <si>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</si>
  <si>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</si>
  <si>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</si>
  <si>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</si>
  <si>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</si>
  <si>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</si>
  <si>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</si>
  <si>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</si>
  <si>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</si>
  <si>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</si>
  <si>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</si>
  <si>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</si>
  <si>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</si>
  <si>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</si>
  <si>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</si>
  <si>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</si>
  <si>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</si>
  <si>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</si>
  <si>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</si>
  <si>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</si>
  <si>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</si>
  <si>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</si>
  <si>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</si>
  <si>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</si>
  <si>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</si>
  <si>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</si>
  <si>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</si>
  <si>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Работа не выполняется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</si>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</sst>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38.7109375" style="4" customWidth="1"/>
    <col min="2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1.25" customHeight="1" x14ac:dyDescent="0.2">
      <c r="A3" s="3" t="s">
        <v>1</v>
      </c>
      <c r="B3" s="31" t="s">
        <v>2</v>
      </c>
      <c r="C3" s="31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386.9</v>
      </c>
      <c r="F5" s="5">
        <v>2.2799999999999998</v>
      </c>
      <c r="G5" s="5">
        <v>263.75700000000001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386.9</v>
      </c>
      <c r="F6" s="5">
        <v>3.23</v>
      </c>
      <c r="G6" s="5">
        <v>14.996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2902.1</v>
      </c>
      <c r="F7" s="5">
        <v>1.99</v>
      </c>
      <c r="G7" s="5">
        <v>300.30900000000003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2902.1</v>
      </c>
      <c r="F8" s="5">
        <v>2.54</v>
      </c>
      <c r="G8" s="5">
        <v>88.456000000000003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136.80000000000001</v>
      </c>
      <c r="F9" s="5">
        <v>3.08</v>
      </c>
      <c r="G9" s="5">
        <v>125.982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80</v>
      </c>
      <c r="F10" s="5">
        <v>19.63</v>
      </c>
      <c r="G10" s="5">
        <v>81.661000000000001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16</v>
      </c>
      <c r="F11" s="5">
        <v>3.25</v>
      </c>
      <c r="G11" s="5">
        <v>15.548</v>
      </c>
      <c r="H11" s="5" t="s">
        <v>12</v>
      </c>
    </row>
    <row r="12" spans="1:8" ht="11.25" customHeight="1" x14ac:dyDescent="0.2">
      <c r="A12" s="5" t="s">
        <v>21</v>
      </c>
      <c r="B12" s="5">
        <v>0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261.8</v>
      </c>
      <c r="F13" s="5">
        <v>8.3699999999999992</v>
      </c>
      <c r="G13" s="5">
        <v>2.1909999999999998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5696.3</v>
      </c>
      <c r="F14" s="5">
        <v>2.78</v>
      </c>
      <c r="G14" s="5">
        <v>15.836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595</v>
      </c>
      <c r="F15" s="5">
        <v>1.73</v>
      </c>
      <c r="G15" s="5">
        <v>1.0289999999999999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373</v>
      </c>
      <c r="F16" s="5">
        <v>4.0599999999999996</v>
      </c>
      <c r="G16" s="5">
        <v>1.514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51</v>
      </c>
      <c r="F17" s="5">
        <v>4.04</v>
      </c>
      <c r="G17" s="5">
        <v>0.41199999999999998</v>
      </c>
      <c r="H17" s="5" t="s">
        <v>30</v>
      </c>
    </row>
    <row r="18" spans="1:8" ht="11.25" customHeight="1" x14ac:dyDescent="0.2">
      <c r="A18" s="5" t="s">
        <v>31</v>
      </c>
      <c r="B18" s="5">
        <v>0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72</v>
      </c>
      <c r="F19" s="5">
        <v>2.61</v>
      </c>
      <c r="G19" s="5">
        <v>0.188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41</v>
      </c>
      <c r="F20" s="5">
        <v>2.4900000000000002</v>
      </c>
      <c r="G20" s="5">
        <v>0.10199999999999999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51</v>
      </c>
      <c r="F21" s="5">
        <v>5.0199999999999996</v>
      </c>
      <c r="G21" s="5">
        <v>0.25600000000000001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41</v>
      </c>
      <c r="F22" s="5">
        <v>2.4900000000000002</v>
      </c>
      <c r="G22" s="5">
        <v>0.10199999999999999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24</v>
      </c>
      <c r="F23" s="5">
        <v>2.02</v>
      </c>
      <c r="G23" s="5">
        <v>4.8000000000000001E-2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1859</v>
      </c>
      <c r="F24" s="5">
        <v>2.0299999999999998</v>
      </c>
      <c r="G24" s="5">
        <v>7.548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0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0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28.31</v>
      </c>
      <c r="H29" s="5" t="s">
        <v>48</v>
      </c>
    </row>
    <row r="30" spans="1:8" ht="11.25" customHeight="1" x14ac:dyDescent="0.2">
      <c r="A30" s="5" t="s">
        <v>49</v>
      </c>
      <c r="B30" s="5">
        <v>0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1745</v>
      </c>
      <c r="F31" s="5">
        <v>1.67</v>
      </c>
      <c r="G31" s="5">
        <v>2.9140000000000001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1558</v>
      </c>
      <c r="F32" s="5">
        <v>1.67</v>
      </c>
      <c r="G32" s="5">
        <v>2.6019999999999999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50</v>
      </c>
      <c r="F34" s="5">
        <v>8.2899999999999991</v>
      </c>
      <c r="G34" s="5">
        <v>151.29300000000001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129.1</v>
      </c>
      <c r="F35" s="5">
        <v>3.59</v>
      </c>
      <c r="G35" s="5">
        <v>11.122999999999999</v>
      </c>
      <c r="H35" s="5"/>
    </row>
    <row r="36" spans="1:8" s="10" customFormat="1" ht="11.25" customHeight="1" x14ac:dyDescent="0.2">
      <c r="A36" s="26" t="s">
        <v>56</v>
      </c>
      <c r="B36" s="26"/>
      <c r="C36" s="26"/>
      <c r="D36" s="26"/>
      <c r="E36" s="26"/>
      <c r="F36" s="26"/>
      <c r="G36" s="9">
        <f>SUM(G5:G35)</f>
        <v>1116.1770000000001</v>
      </c>
      <c r="H36" s="9"/>
    </row>
    <row r="37" spans="1:8" ht="11.25" customHeight="1" x14ac:dyDescent="0.2">
      <c r="A37" s="27" t="s">
        <v>57</v>
      </c>
      <c r="B37" s="27"/>
      <c r="C37" s="27"/>
      <c r="D37" s="27"/>
      <c r="E37" s="27"/>
      <c r="F37" s="27"/>
      <c r="G37" s="27"/>
      <c r="H37" s="27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3.3</v>
      </c>
      <c r="F38" s="5">
        <v>216.96</v>
      </c>
      <c r="G38" s="5">
        <v>261.32799999999997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3.2</v>
      </c>
      <c r="F40" s="5">
        <v>228.19</v>
      </c>
      <c r="G40" s="5">
        <v>266.52600000000001</v>
      </c>
      <c r="H40" s="5"/>
    </row>
    <row r="41" spans="1:8" s="10" customFormat="1" ht="11.25" customHeight="1" x14ac:dyDescent="0.2">
      <c r="A41" s="26" t="s">
        <v>62</v>
      </c>
      <c r="B41" s="26"/>
      <c r="C41" s="26"/>
      <c r="D41" s="26"/>
      <c r="E41" s="26"/>
      <c r="F41" s="26"/>
      <c r="G41" s="9">
        <f>SUM(G38:G40)</f>
        <v>527.85400000000004</v>
      </c>
      <c r="H41" s="9"/>
    </row>
    <row r="42" spans="1:8" ht="11.25" customHeight="1" x14ac:dyDescent="0.2">
      <c r="A42" s="27" t="s">
        <v>63</v>
      </c>
      <c r="B42" s="27"/>
      <c r="C42" s="27"/>
      <c r="D42" s="27"/>
      <c r="E42" s="27"/>
      <c r="F42" s="27"/>
      <c r="G42" s="27"/>
      <c r="H42" s="27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31.4</v>
      </c>
      <c r="F43" s="5">
        <v>17.7</v>
      </c>
      <c r="G43" s="5">
        <v>202.86</v>
      </c>
      <c r="H43" s="5"/>
    </row>
    <row r="44" spans="1:8" s="10" customFormat="1" ht="11.25" customHeight="1" x14ac:dyDescent="0.2">
      <c r="A44" s="26" t="s">
        <v>65</v>
      </c>
      <c r="B44" s="26"/>
      <c r="C44" s="26"/>
      <c r="D44" s="26"/>
      <c r="E44" s="26"/>
      <c r="F44" s="26"/>
      <c r="G44" s="9">
        <f>SUM(G43)</f>
        <v>202.86</v>
      </c>
      <c r="H44" s="9"/>
    </row>
    <row r="45" spans="1:8" ht="11.25" customHeight="1" x14ac:dyDescent="0.2">
      <c r="A45" s="27" t="s">
        <v>66</v>
      </c>
      <c r="B45" s="27"/>
      <c r="C45" s="27"/>
      <c r="D45" s="27"/>
      <c r="E45" s="27"/>
      <c r="F45" s="27"/>
      <c r="G45" s="27"/>
      <c r="H45" s="27"/>
    </row>
    <row r="46" spans="1:8" ht="11.25" customHeight="1" x14ac:dyDescent="0.2">
      <c r="A46" s="27" t="s">
        <v>67</v>
      </c>
      <c r="B46" s="27"/>
      <c r="C46" s="27"/>
      <c r="D46" s="27"/>
      <c r="E46" s="27"/>
      <c r="F46" s="27"/>
      <c r="G46" s="27"/>
      <c r="H46" s="27"/>
    </row>
    <row r="47" spans="1:8" ht="11.25" customHeight="1" x14ac:dyDescent="0.2">
      <c r="A47" s="27" t="s">
        <v>68</v>
      </c>
      <c r="B47" s="27"/>
      <c r="C47" s="27"/>
      <c r="D47" s="27"/>
      <c r="E47" s="27"/>
      <c r="F47" s="27"/>
      <c r="G47" s="27"/>
      <c r="H47" s="11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47</v>
      </c>
      <c r="E53" s="5">
        <v>0</v>
      </c>
      <c r="F53" s="5">
        <v>0</v>
      </c>
      <c r="G53" s="5">
        <v>76.739999999999995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1</v>
      </c>
      <c r="C61" s="5" t="s">
        <v>81</v>
      </c>
      <c r="D61" s="5" t="s">
        <v>19</v>
      </c>
      <c r="E61" s="5">
        <v>0</v>
      </c>
      <c r="F61" s="5">
        <v>0</v>
      </c>
      <c r="G61" s="5">
        <v>7.6</v>
      </c>
      <c r="H61" s="5" t="s">
        <v>81</v>
      </c>
    </row>
    <row r="62" spans="1:8" ht="11.25" customHeight="1" x14ac:dyDescent="0.2">
      <c r="A62" s="5" t="s">
        <v>87</v>
      </c>
      <c r="B62" s="5">
        <v>0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0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15.97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14.45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0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0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0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0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47</v>
      </c>
      <c r="E73" s="5">
        <v>0</v>
      </c>
      <c r="F73" s="5">
        <v>0</v>
      </c>
      <c r="G73" s="5">
        <v>7.6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30.41</v>
      </c>
      <c r="H74" s="5" t="s">
        <v>72</v>
      </c>
    </row>
    <row r="75" spans="1:8" ht="11.25" customHeight="1" x14ac:dyDescent="0.2">
      <c r="A75" s="5" t="s">
        <v>101</v>
      </c>
      <c r="B75" s="5">
        <v>0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76.03</v>
      </c>
      <c r="H76" s="5" t="s">
        <v>72</v>
      </c>
    </row>
    <row r="77" spans="1:8" ht="11.25" customHeight="1" x14ac:dyDescent="0.2">
      <c r="A77" s="29" t="s">
        <v>103</v>
      </c>
      <c r="B77" s="30"/>
      <c r="C77" s="30"/>
      <c r="D77" s="30"/>
      <c r="E77" s="30"/>
      <c r="F77" s="30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7.3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7.91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29" t="s">
        <v>109</v>
      </c>
      <c r="B83" s="30"/>
      <c r="C83" s="30"/>
      <c r="D83" s="30"/>
      <c r="E83" s="30"/>
      <c r="F83" s="30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30.41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76.03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44.1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47.14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1</v>
      </c>
      <c r="C99" s="5" t="s">
        <v>126</v>
      </c>
      <c r="D99" s="5" t="s">
        <v>47</v>
      </c>
      <c r="E99" s="5">
        <v>0</v>
      </c>
      <c r="F99" s="5">
        <v>0</v>
      </c>
      <c r="G99" s="5">
        <v>8.06</v>
      </c>
      <c r="H99" s="5" t="s">
        <v>126</v>
      </c>
    </row>
    <row r="100" spans="1:8" ht="11.25" customHeight="1" x14ac:dyDescent="0.2">
      <c r="A100" s="5" t="s">
        <v>127</v>
      </c>
      <c r="B100" s="5">
        <v>1</v>
      </c>
      <c r="C100" s="5" t="s">
        <v>126</v>
      </c>
      <c r="D100" s="5" t="s">
        <v>41</v>
      </c>
      <c r="E100" s="5">
        <v>0</v>
      </c>
      <c r="F100" s="5">
        <v>0</v>
      </c>
      <c r="G100" s="5">
        <v>7.15</v>
      </c>
      <c r="H100" s="5" t="s">
        <v>126</v>
      </c>
    </row>
    <row r="101" spans="1:8" ht="11.25" customHeight="1" x14ac:dyDescent="0.2">
      <c r="A101" s="5" t="s">
        <v>128</v>
      </c>
      <c r="B101" s="5">
        <v>1</v>
      </c>
      <c r="C101" s="5" t="s">
        <v>126</v>
      </c>
      <c r="D101" s="5" t="s">
        <v>47</v>
      </c>
      <c r="E101" s="5">
        <v>0</v>
      </c>
      <c r="F101" s="5">
        <v>0</v>
      </c>
      <c r="G101" s="5">
        <v>15.21</v>
      </c>
      <c r="H101" s="5" t="s">
        <v>126</v>
      </c>
    </row>
    <row r="102" spans="1:8" ht="11.25" customHeight="1" x14ac:dyDescent="0.2">
      <c r="A102" s="5" t="s">
        <v>129</v>
      </c>
      <c r="B102" s="5">
        <v>0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1</v>
      </c>
      <c r="C106" s="5" t="s">
        <v>10</v>
      </c>
      <c r="D106" s="5" t="s">
        <v>47</v>
      </c>
      <c r="E106" s="5">
        <v>0</v>
      </c>
      <c r="F106" s="5">
        <v>0</v>
      </c>
      <c r="G106" s="5">
        <v>152.06</v>
      </c>
      <c r="H106" s="5"/>
    </row>
    <row r="107" spans="1:8" ht="11.25" customHeight="1" x14ac:dyDescent="0.2">
      <c r="A107" s="5" t="s">
        <v>134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76.03</v>
      </c>
      <c r="H107" s="5"/>
    </row>
    <row r="108" spans="1:8" s="10" customFormat="1" ht="11.25" customHeight="1" x14ac:dyDescent="0.2">
      <c r="A108" s="26" t="s">
        <v>135</v>
      </c>
      <c r="B108" s="26"/>
      <c r="C108" s="26"/>
      <c r="D108" s="26"/>
      <c r="E108" s="26"/>
      <c r="F108" s="26"/>
      <c r="G108" s="9">
        <f>SUM(G48:G107)</f>
        <v>700.2</v>
      </c>
      <c r="H108" s="9"/>
    </row>
    <row r="109" spans="1:8" ht="11.25" customHeight="1" x14ac:dyDescent="0.2">
      <c r="A109" s="27" t="s">
        <v>103</v>
      </c>
      <c r="B109" s="27"/>
      <c r="C109" s="27"/>
      <c r="D109" s="27"/>
      <c r="E109" s="27"/>
      <c r="F109" s="27"/>
      <c r="G109" s="27"/>
      <c r="H109" s="27"/>
    </row>
    <row r="110" spans="1:8" ht="11.25" customHeight="1" x14ac:dyDescent="0.2">
      <c r="A110" s="27" t="s">
        <v>136</v>
      </c>
      <c r="B110" s="27"/>
      <c r="C110" s="27"/>
      <c r="D110" s="27"/>
      <c r="E110" s="27"/>
      <c r="F110" s="27"/>
      <c r="G110" s="27"/>
      <c r="H110" s="27"/>
    </row>
    <row r="111" spans="1:8" ht="11.25" customHeight="1" x14ac:dyDescent="0.2">
      <c r="A111" s="5" t="s">
        <v>137</v>
      </c>
      <c r="B111" s="5">
        <v>0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0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0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1</v>
      </c>
      <c r="C114" s="5" t="s">
        <v>126</v>
      </c>
      <c r="D114" s="5" t="s">
        <v>71</v>
      </c>
      <c r="E114" s="5">
        <v>0</v>
      </c>
      <c r="F114" s="5">
        <v>0</v>
      </c>
      <c r="G114" s="5">
        <v>76.03</v>
      </c>
      <c r="H114" s="5" t="s">
        <v>126</v>
      </c>
    </row>
    <row r="115" spans="1:8" ht="11.25" customHeight="1" x14ac:dyDescent="0.2">
      <c r="A115" s="5" t="s">
        <v>141</v>
      </c>
      <c r="B115" s="5">
        <v>1</v>
      </c>
      <c r="C115" s="5" t="s">
        <v>126</v>
      </c>
      <c r="D115" s="5" t="s">
        <v>71</v>
      </c>
      <c r="E115" s="5">
        <v>0</v>
      </c>
      <c r="F115" s="5">
        <v>0</v>
      </c>
      <c r="G115" s="5">
        <v>60.82</v>
      </c>
      <c r="H115" s="5" t="s">
        <v>126</v>
      </c>
    </row>
    <row r="116" spans="1:8" ht="11.25" customHeight="1" x14ac:dyDescent="0.2">
      <c r="A116" s="5" t="s">
        <v>142</v>
      </c>
      <c r="B116" s="5">
        <v>1</v>
      </c>
      <c r="C116" s="5" t="s">
        <v>126</v>
      </c>
      <c r="D116" s="5" t="s">
        <v>11</v>
      </c>
      <c r="E116" s="5">
        <v>0</v>
      </c>
      <c r="F116" s="5">
        <v>0</v>
      </c>
      <c r="G116" s="5">
        <v>7.6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15.21</v>
      </c>
      <c r="G119" s="5">
        <v>15.21</v>
      </c>
      <c r="H119" s="5" t="s">
        <v>126</v>
      </c>
    </row>
    <row r="120" spans="1:8" ht="11.25" customHeight="1" x14ac:dyDescent="0.2">
      <c r="A120" s="5" t="s">
        <v>146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5">
        <v>52.77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7.91</v>
      </c>
      <c r="H121" s="5" t="s">
        <v>81</v>
      </c>
    </row>
    <row r="122" spans="1:8" ht="11.25" customHeight="1" x14ac:dyDescent="0.2">
      <c r="A122" s="5" t="s">
        <v>148</v>
      </c>
      <c r="B122" s="5">
        <v>1</v>
      </c>
      <c r="C122" s="5" t="s">
        <v>10</v>
      </c>
      <c r="D122" s="5" t="s">
        <v>41</v>
      </c>
      <c r="E122" s="5">
        <v>0</v>
      </c>
      <c r="F122" s="5">
        <v>0</v>
      </c>
      <c r="G122" s="5">
        <v>7.3</v>
      </c>
      <c r="H122" s="5"/>
    </row>
    <row r="123" spans="1:8" ht="11.25" customHeight="1" x14ac:dyDescent="0.2">
      <c r="A123" s="5" t="s">
        <v>149</v>
      </c>
      <c r="B123" s="5">
        <v>1</v>
      </c>
      <c r="C123" s="5" t="s">
        <v>126</v>
      </c>
      <c r="D123" s="5" t="s">
        <v>19</v>
      </c>
      <c r="E123" s="5">
        <v>0</v>
      </c>
      <c r="F123" s="5">
        <v>0</v>
      </c>
      <c r="G123" s="5">
        <v>50.42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75.3</v>
      </c>
      <c r="G124" s="5">
        <v>75.3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15.21</v>
      </c>
      <c r="G125" s="5">
        <v>15.21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82.24</v>
      </c>
      <c r="G126" s="5">
        <v>82.24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126</v>
      </c>
      <c r="D127" s="5" t="s">
        <v>19</v>
      </c>
      <c r="E127" s="5">
        <v>0</v>
      </c>
      <c r="F127" s="5">
        <v>0</v>
      </c>
      <c r="G127" s="5">
        <v>8.06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1</v>
      </c>
      <c r="C130" s="5" t="s">
        <v>126</v>
      </c>
      <c r="D130" s="5" t="s">
        <v>71</v>
      </c>
      <c r="E130" s="5">
        <v>0</v>
      </c>
      <c r="F130" s="5">
        <v>0</v>
      </c>
      <c r="G130" s="5">
        <v>106.44</v>
      </c>
      <c r="H130" s="5" t="s">
        <v>126</v>
      </c>
    </row>
    <row r="131" spans="1:8" ht="11.25" customHeight="1" x14ac:dyDescent="0.2">
      <c r="A131" s="5" t="s">
        <v>158</v>
      </c>
      <c r="B131" s="5">
        <v>1</v>
      </c>
      <c r="C131" s="5" t="s">
        <v>126</v>
      </c>
      <c r="D131" s="5" t="s">
        <v>71</v>
      </c>
      <c r="E131" s="5">
        <v>0</v>
      </c>
      <c r="F131" s="5">
        <v>0</v>
      </c>
      <c r="G131" s="5">
        <v>74.510000000000005</v>
      </c>
      <c r="H131" s="5" t="s">
        <v>126</v>
      </c>
    </row>
    <row r="132" spans="1:8" ht="11.25" customHeight="1" x14ac:dyDescent="0.2">
      <c r="A132" s="5" t="s">
        <v>159</v>
      </c>
      <c r="B132" s="5">
        <v>1</v>
      </c>
      <c r="C132" s="5" t="s">
        <v>126</v>
      </c>
      <c r="D132" s="5" t="s">
        <v>71</v>
      </c>
      <c r="E132" s="5">
        <v>0</v>
      </c>
      <c r="F132" s="5">
        <v>0</v>
      </c>
      <c r="G132" s="5">
        <v>91.24</v>
      </c>
      <c r="H132" s="5" t="s">
        <v>126</v>
      </c>
    </row>
    <row r="133" spans="1:8" ht="11.25" customHeight="1" x14ac:dyDescent="0.2">
      <c r="A133" s="5" t="s">
        <v>160</v>
      </c>
      <c r="B133" s="5">
        <v>1</v>
      </c>
      <c r="C133" s="5" t="s">
        <v>126</v>
      </c>
      <c r="D133" s="5" t="s">
        <v>71</v>
      </c>
      <c r="E133" s="5">
        <v>0</v>
      </c>
      <c r="F133" s="5">
        <v>0</v>
      </c>
      <c r="G133" s="5">
        <v>77.55</v>
      </c>
      <c r="H133" s="5" t="s">
        <v>126</v>
      </c>
    </row>
    <row r="134" spans="1:8" ht="11.25" customHeight="1" x14ac:dyDescent="0.2">
      <c r="A134" s="5" t="s">
        <v>161</v>
      </c>
      <c r="B134" s="5">
        <v>1</v>
      </c>
      <c r="C134" s="5" t="s">
        <v>126</v>
      </c>
      <c r="D134" s="5" t="s">
        <v>71</v>
      </c>
      <c r="E134" s="5">
        <v>0</v>
      </c>
      <c r="F134" s="5">
        <v>0</v>
      </c>
      <c r="G134" s="5">
        <v>45.62</v>
      </c>
      <c r="H134" s="5" t="s">
        <v>126</v>
      </c>
    </row>
    <row r="135" spans="1:8" ht="11.25" customHeight="1" x14ac:dyDescent="0.2">
      <c r="A135" s="5" t="s">
        <v>162</v>
      </c>
      <c r="B135" s="5">
        <v>1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13.69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16.73</v>
      </c>
      <c r="H137" s="5"/>
    </row>
    <row r="138" spans="1:8" ht="11.25" customHeight="1" x14ac:dyDescent="0.2">
      <c r="A138" s="5" t="s">
        <v>164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42.48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1</v>
      </c>
      <c r="C152" s="5" t="s">
        <v>10</v>
      </c>
      <c r="D152" s="5" t="s">
        <v>47</v>
      </c>
      <c r="E152" s="5">
        <v>0</v>
      </c>
      <c r="F152" s="5">
        <v>0</v>
      </c>
      <c r="G152" s="5">
        <v>45.62</v>
      </c>
      <c r="H152" s="5"/>
    </row>
    <row r="153" spans="1:8" ht="11.25" customHeight="1" x14ac:dyDescent="0.2">
      <c r="A153" s="5" t="s">
        <v>179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7.6</v>
      </c>
      <c r="H153" s="5"/>
    </row>
    <row r="154" spans="1:8" s="10" customFormat="1" ht="11.25" customHeight="1" x14ac:dyDescent="0.2">
      <c r="A154" s="26" t="s">
        <v>180</v>
      </c>
      <c r="B154" s="26"/>
      <c r="C154" s="26"/>
      <c r="D154" s="26"/>
      <c r="E154" s="26"/>
      <c r="F154" s="26"/>
      <c r="G154" s="9">
        <f>SUM(G111:G153)</f>
        <v>980.35</v>
      </c>
      <c r="H154" s="9"/>
    </row>
    <row r="155" spans="1:8" ht="11.25" customHeight="1" x14ac:dyDescent="0.2">
      <c r="A155" s="27" t="s">
        <v>181</v>
      </c>
      <c r="B155" s="27"/>
      <c r="C155" s="27"/>
      <c r="D155" s="27"/>
      <c r="E155" s="27"/>
      <c r="F155" s="27"/>
      <c r="G155" s="27"/>
      <c r="H155" s="27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10</v>
      </c>
      <c r="F156" s="5">
        <v>235.8</v>
      </c>
      <c r="G156" s="5">
        <v>860.67</v>
      </c>
      <c r="H156" s="5" t="s">
        <v>156</v>
      </c>
    </row>
    <row r="157" spans="1:8" s="10" customFormat="1" ht="11.25" customHeight="1" x14ac:dyDescent="0.2">
      <c r="A157" s="26" t="s">
        <v>183</v>
      </c>
      <c r="B157" s="26"/>
      <c r="C157" s="26"/>
      <c r="D157" s="26"/>
      <c r="E157" s="26"/>
      <c r="F157" s="26"/>
      <c r="G157" s="9">
        <f>SUM(G156)</f>
        <v>860.67</v>
      </c>
      <c r="H157" s="9"/>
    </row>
    <row r="158" spans="1:8" ht="11.25" customHeight="1" x14ac:dyDescent="0.2">
      <c r="A158" s="27" t="s">
        <v>184</v>
      </c>
      <c r="B158" s="27"/>
      <c r="C158" s="27"/>
      <c r="D158" s="27"/>
      <c r="E158" s="27"/>
      <c r="F158" s="27"/>
      <c r="G158" s="27"/>
      <c r="H158" s="27"/>
    </row>
    <row r="159" spans="1:8" ht="11.25" customHeight="1" x14ac:dyDescent="0.2">
      <c r="A159" s="5" t="s">
        <v>185</v>
      </c>
      <c r="B159" s="5">
        <v>0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5</v>
      </c>
      <c r="F160" s="5">
        <v>11169.6</v>
      </c>
      <c r="G160" s="5">
        <v>670.17600000000004</v>
      </c>
      <c r="H160" s="5" t="s">
        <v>23</v>
      </c>
    </row>
    <row r="161" spans="1:8" ht="11.25" customHeight="1" x14ac:dyDescent="0.2">
      <c r="A161" s="5" t="s">
        <v>187</v>
      </c>
      <c r="B161" s="5">
        <v>0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26" t="s">
        <v>188</v>
      </c>
      <c r="B162" s="26"/>
      <c r="C162" s="26"/>
      <c r="D162" s="26"/>
      <c r="E162" s="26"/>
      <c r="F162" s="26"/>
      <c r="G162" s="9">
        <f>SUM(G159:G161)</f>
        <v>670.17600000000004</v>
      </c>
      <c r="H162" s="9"/>
    </row>
    <row r="163" spans="1:8" ht="11.25" customHeight="1" x14ac:dyDescent="0.2">
      <c r="A163" s="27" t="s">
        <v>189</v>
      </c>
      <c r="B163" s="27"/>
      <c r="C163" s="27"/>
      <c r="D163" s="27"/>
      <c r="E163" s="27"/>
      <c r="F163" s="27"/>
      <c r="G163" s="27"/>
      <c r="H163" s="27"/>
    </row>
    <row r="164" spans="1:8" ht="11.25" customHeight="1" x14ac:dyDescent="0.2">
      <c r="A164" s="5" t="s">
        <v>190</v>
      </c>
      <c r="B164" s="5">
        <v>1</v>
      </c>
      <c r="C164" s="5" t="s">
        <v>10</v>
      </c>
      <c r="D164" s="5" t="s">
        <v>71</v>
      </c>
      <c r="E164" s="5">
        <v>0</v>
      </c>
      <c r="F164" s="5">
        <v>0</v>
      </c>
      <c r="G164" s="5">
        <v>15.17</v>
      </c>
      <c r="H164" s="5"/>
    </row>
    <row r="165" spans="1:8" ht="11.25" customHeight="1" x14ac:dyDescent="0.2">
      <c r="A165" s="5" t="s">
        <v>191</v>
      </c>
      <c r="B165" s="5">
        <v>0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0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26" t="s">
        <v>193</v>
      </c>
      <c r="B167" s="26"/>
      <c r="C167" s="26"/>
      <c r="D167" s="26"/>
      <c r="E167" s="26"/>
      <c r="F167" s="26"/>
      <c r="G167" s="9">
        <f>SUM(G164:G166)</f>
        <v>15.17</v>
      </c>
      <c r="H167" s="9"/>
    </row>
    <row r="168" spans="1:8" ht="11.25" customHeight="1" x14ac:dyDescent="0.2">
      <c r="A168" s="27" t="s">
        <v>194</v>
      </c>
      <c r="B168" s="27"/>
      <c r="C168" s="27"/>
      <c r="D168" s="27"/>
      <c r="E168" s="27"/>
      <c r="F168" s="27"/>
      <c r="G168" s="27"/>
      <c r="H168" s="27"/>
    </row>
    <row r="169" spans="1:8" ht="11.25" customHeight="1" x14ac:dyDescent="0.2">
      <c r="A169" s="5" t="s">
        <v>195</v>
      </c>
      <c r="B169" s="5">
        <v>0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0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26" t="s">
        <v>197</v>
      </c>
      <c r="B171" s="26"/>
      <c r="C171" s="26"/>
      <c r="D171" s="26"/>
      <c r="E171" s="26"/>
      <c r="F171" s="26"/>
      <c r="G171" s="9">
        <f>SUM(G169:G170)</f>
        <v>0</v>
      </c>
      <c r="H171" s="9"/>
    </row>
    <row r="172" spans="1:8" ht="11.25" customHeight="1" x14ac:dyDescent="0.2">
      <c r="A172" s="27" t="s">
        <v>198</v>
      </c>
      <c r="B172" s="27"/>
      <c r="C172" s="27"/>
      <c r="D172" s="27"/>
      <c r="E172" s="27"/>
      <c r="F172" s="27"/>
      <c r="G172" s="27"/>
      <c r="H172" s="27"/>
    </row>
    <row r="173" spans="1:8" ht="11.25" customHeight="1" x14ac:dyDescent="0.2">
      <c r="A173" s="5" t="s">
        <v>199</v>
      </c>
      <c r="B173" s="5">
        <v>365</v>
      </c>
      <c r="C173" s="5" t="s">
        <v>200</v>
      </c>
      <c r="D173" s="5" t="s">
        <v>71</v>
      </c>
      <c r="E173" s="5">
        <v>0</v>
      </c>
      <c r="F173" s="5">
        <v>0</v>
      </c>
      <c r="G173" s="5">
        <v>7.91</v>
      </c>
      <c r="H173" s="5" t="s">
        <v>200</v>
      </c>
    </row>
    <row r="174" spans="1:8" ht="11.25" customHeight="1" x14ac:dyDescent="0.2">
      <c r="A174" s="5" t="s">
        <v>201</v>
      </c>
      <c r="B174" s="5">
        <v>365</v>
      </c>
      <c r="C174" s="5" t="s">
        <v>200</v>
      </c>
      <c r="D174" s="5" t="s">
        <v>71</v>
      </c>
      <c r="E174" s="5">
        <v>0</v>
      </c>
      <c r="F174" s="5">
        <v>0</v>
      </c>
      <c r="G174" s="5">
        <v>7.3</v>
      </c>
      <c r="H174" s="5" t="s">
        <v>200</v>
      </c>
    </row>
    <row r="175" spans="1:8" s="10" customFormat="1" ht="11.25" customHeight="1" x14ac:dyDescent="0.2">
      <c r="A175" s="26" t="s">
        <v>202</v>
      </c>
      <c r="B175" s="26"/>
      <c r="C175" s="26"/>
      <c r="D175" s="26"/>
      <c r="E175" s="26"/>
      <c r="F175" s="26"/>
      <c r="G175" s="9">
        <f>SUM(G173:G174)</f>
        <v>15.21</v>
      </c>
      <c r="H175" s="9"/>
    </row>
    <row r="176" spans="1:8" ht="11.25" customHeight="1" x14ac:dyDescent="0.2">
      <c r="A176" s="27" t="s">
        <v>203</v>
      </c>
      <c r="B176" s="27"/>
      <c r="C176" s="27"/>
      <c r="D176" s="27"/>
      <c r="E176" s="27"/>
      <c r="F176" s="27"/>
      <c r="G176" s="27"/>
      <c r="H176" s="27"/>
    </row>
    <row r="177" spans="1:8" ht="11.25" customHeight="1" x14ac:dyDescent="0.2">
      <c r="A177" s="5" t="s">
        <v>204</v>
      </c>
      <c r="B177" s="5">
        <v>365</v>
      </c>
      <c r="C177" s="5" t="s">
        <v>10</v>
      </c>
      <c r="D177" s="5"/>
      <c r="E177" s="5">
        <v>0</v>
      </c>
      <c r="F177" s="5">
        <v>0</v>
      </c>
      <c r="G177" s="5">
        <v>352.60399999999998</v>
      </c>
      <c r="H177" s="5"/>
    </row>
    <row r="178" spans="1:8" s="10" customFormat="1" ht="11.25" customHeight="1" x14ac:dyDescent="0.2">
      <c r="A178" s="26" t="s">
        <v>205</v>
      </c>
      <c r="B178" s="26"/>
      <c r="C178" s="26"/>
      <c r="D178" s="26"/>
      <c r="E178" s="26"/>
      <c r="F178" s="26"/>
      <c r="G178" s="9">
        <f>SUM(G177)</f>
        <v>352.60399999999998</v>
      </c>
      <c r="H178" s="9"/>
    </row>
    <row r="179" spans="1:8" ht="11.25" customHeight="1" x14ac:dyDescent="0.2">
      <c r="A179" s="27" t="s">
        <v>206</v>
      </c>
      <c r="B179" s="27"/>
      <c r="C179" s="27"/>
      <c r="D179" s="27"/>
      <c r="E179" s="27"/>
      <c r="F179" s="27"/>
      <c r="G179" s="27"/>
      <c r="H179" s="27"/>
    </row>
    <row r="180" spans="1:8" ht="11.25" customHeight="1" x14ac:dyDescent="0.2">
      <c r="A180" s="27" t="s">
        <v>53</v>
      </c>
      <c r="B180" s="27"/>
      <c r="C180" s="27"/>
      <c r="D180" s="27"/>
      <c r="E180" s="27"/>
      <c r="F180" s="27"/>
      <c r="G180" s="27"/>
      <c r="H180" s="27"/>
    </row>
    <row r="181" spans="1:8" ht="11.25" customHeight="1" x14ac:dyDescent="0.2">
      <c r="A181" s="5" t="s">
        <v>207</v>
      </c>
      <c r="B181" s="5">
        <v>365</v>
      </c>
      <c r="C181" s="5" t="s">
        <v>10</v>
      </c>
      <c r="D181" s="5" t="s">
        <v>47</v>
      </c>
      <c r="E181" s="5">
        <v>0</v>
      </c>
      <c r="F181" s="5">
        <v>0</v>
      </c>
      <c r="G181" s="5">
        <v>56.31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26" t="s">
        <v>210</v>
      </c>
      <c r="B184" s="26"/>
      <c r="C184" s="26"/>
      <c r="D184" s="26"/>
      <c r="E184" s="26"/>
      <c r="F184" s="26"/>
      <c r="G184" s="9">
        <f>SUM(G181:G183)</f>
        <v>56.31</v>
      </c>
      <c r="H184" s="9"/>
    </row>
    <row r="185" spans="1:8" ht="11.25" customHeight="1" x14ac:dyDescent="0.2">
      <c r="A185" s="27" t="s">
        <v>211</v>
      </c>
      <c r="B185" s="27"/>
      <c r="C185" s="27"/>
      <c r="D185" s="27"/>
      <c r="E185" s="27"/>
      <c r="F185" s="27"/>
      <c r="G185" s="27"/>
      <c r="H185" s="27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71</v>
      </c>
      <c r="E186" s="5">
        <v>0</v>
      </c>
      <c r="F186" s="5">
        <v>0</v>
      </c>
      <c r="G186" s="5">
        <v>20.170000000000002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10.119999999999999</v>
      </c>
      <c r="H187" s="5"/>
    </row>
    <row r="188" spans="1:8" ht="11.25" customHeight="1" x14ac:dyDescent="0.2">
      <c r="A188" s="5" t="s">
        <v>214</v>
      </c>
      <c r="B188" s="5">
        <v>0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26" t="s">
        <v>220</v>
      </c>
      <c r="B193" s="26"/>
      <c r="C193" s="26"/>
      <c r="D193" s="26"/>
      <c r="E193" s="26"/>
      <c r="F193" s="26"/>
      <c r="G193" s="9">
        <f>SUM(G186:G192)</f>
        <v>30.29</v>
      </c>
      <c r="H193" s="9"/>
    </row>
    <row r="194" spans="1:8" ht="11.25" customHeight="1" x14ac:dyDescent="0.2">
      <c r="A194" s="27" t="s">
        <v>221</v>
      </c>
      <c r="B194" s="27"/>
      <c r="C194" s="27"/>
      <c r="D194" s="27"/>
      <c r="E194" s="27"/>
      <c r="F194" s="27"/>
      <c r="G194" s="27"/>
      <c r="H194" s="27"/>
    </row>
    <row r="195" spans="1:8" ht="11.25" customHeight="1" x14ac:dyDescent="0.2">
      <c r="A195" s="5" t="s">
        <v>222</v>
      </c>
      <c r="B195" s="5">
        <v>0</v>
      </c>
      <c r="C195" s="5" t="s">
        <v>223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224</v>
      </c>
      <c r="B196" s="5">
        <v>0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ht="11.25" customHeight="1" x14ac:dyDescent="0.2">
      <c r="A197" s="5" t="s">
        <v>227</v>
      </c>
      <c r="B197" s="5">
        <v>0</v>
      </c>
      <c r="C197" s="5" t="s">
        <v>223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228</v>
      </c>
      <c r="B198" s="5">
        <v>0</v>
      </c>
      <c r="C198" s="5" t="s">
        <v>223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229</v>
      </c>
      <c r="B199" s="5">
        <v>0</v>
      </c>
      <c r="C199" s="5" t="s">
        <v>223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223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0</v>
      </c>
      <c r="C201" s="5" t="s">
        <v>223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232</v>
      </c>
      <c r="B202" s="5">
        <v>0</v>
      </c>
      <c r="C202" s="5" t="s">
        <v>223</v>
      </c>
      <c r="D202" s="5" t="s">
        <v>71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11.25" customHeight="1" x14ac:dyDescent="0.2">
      <c r="A203" s="5" t="s">
        <v>234</v>
      </c>
      <c r="B203" s="5">
        <v>0</v>
      </c>
      <c r="C203" s="5" t="s">
        <v>223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235</v>
      </c>
      <c r="B204" s="5">
        <v>0</v>
      </c>
      <c r="C204" s="5" t="s">
        <v>223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26" t="s">
        <v>237</v>
      </c>
      <c r="B205" s="26"/>
      <c r="C205" s="26"/>
      <c r="D205" s="26"/>
      <c r="E205" s="26"/>
      <c r="F205" s="26"/>
      <c r="G205" s="9">
        <f>SUM(G195:G204)</f>
        <v>0</v>
      </c>
      <c r="H205" s="9"/>
    </row>
    <row r="206" spans="1:8" s="10" customFormat="1" ht="11.25" customHeight="1" x14ac:dyDescent="0.2">
      <c r="A206" s="26" t="s">
        <v>238</v>
      </c>
      <c r="B206" s="26"/>
      <c r="C206" s="26"/>
      <c r="D206" s="26"/>
      <c r="E206" s="26"/>
      <c r="F206" s="26"/>
      <c r="G206" s="9">
        <f>G36+G41+G44+G108+G154+G157+G162+G167+G171+G175+G178+G184+G193+G205</f>
        <v>5527.871000000001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topLeftCell="A166" workbookViewId="0">
      <selection activeCell="G185" sqref="F6:G185"/>
    </sheetView>
  </sheetViews>
  <sheetFormatPr defaultRowHeight="11.25" x14ac:dyDescent="0.2"/>
  <cols>
    <col min="1" max="1" width="38.7109375" style="4" customWidth="1"/>
    <col min="2" max="16384" width="9.140625" style="4"/>
  </cols>
  <sheetData>
    <row r="1" spans="1:8" s="2" customFormat="1" ht="15.75" x14ac:dyDescent="0.25">
      <c r="A1" s="1" t="s">
        <v>240</v>
      </c>
    </row>
    <row r="2" spans="1:8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2" t="s">
        <v>245</v>
      </c>
      <c r="B4" s="13"/>
      <c r="C4" s="13"/>
      <c r="D4" s="12"/>
      <c r="E4" s="12"/>
      <c r="F4" s="12"/>
      <c r="G4" s="12">
        <v>586.15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386.9</v>
      </c>
      <c r="F6" s="5">
        <v>2.42</v>
      </c>
      <c r="G6" s="5">
        <f>ROUND(E6*F6*B6/1000,2)</f>
        <v>280.89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386.9</v>
      </c>
      <c r="F7" s="5">
        <v>3.42</v>
      </c>
      <c r="G7" s="5">
        <f t="shared" ref="G7:G25" si="0">ROUND(E7*F7*B7/1000,2)</f>
        <v>15.88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2902.1</v>
      </c>
      <c r="F8" s="5">
        <v>2.11</v>
      </c>
      <c r="G8" s="5">
        <f t="shared" si="0"/>
        <v>318.42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2902.1</v>
      </c>
      <c r="F9" s="5">
        <v>2.69</v>
      </c>
      <c r="G9" s="5">
        <f t="shared" si="0"/>
        <v>93.68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136.80000000000001</v>
      </c>
      <c r="F10" s="5">
        <v>3.26</v>
      </c>
      <c r="G10" s="5">
        <f t="shared" si="0"/>
        <v>133.79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80</v>
      </c>
      <c r="F11" s="5">
        <v>20.81</v>
      </c>
      <c r="G11" s="5">
        <f t="shared" si="0"/>
        <v>86.57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16</v>
      </c>
      <c r="F12" s="5">
        <v>3.45</v>
      </c>
      <c r="G12" s="5">
        <f t="shared" si="0"/>
        <v>16.559999999999999</v>
      </c>
      <c r="H12" s="5" t="s">
        <v>12</v>
      </c>
    </row>
    <row r="13" spans="1:8" ht="11.25" customHeight="1" x14ac:dyDescent="0.2">
      <c r="A13" s="5" t="s">
        <v>21</v>
      </c>
      <c r="B13" s="5">
        <v>0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261.8</v>
      </c>
      <c r="F14" s="5">
        <v>8.8699999999999992</v>
      </c>
      <c r="G14" s="5">
        <f t="shared" si="0"/>
        <v>2.3199999999999998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5696.3</v>
      </c>
      <c r="F15" s="5">
        <v>2.95</v>
      </c>
      <c r="G15" s="5">
        <f t="shared" si="0"/>
        <v>16.8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595</v>
      </c>
      <c r="F16" s="5">
        <v>1.83</v>
      </c>
      <c r="G16" s="5">
        <f t="shared" si="0"/>
        <v>1.0900000000000001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373</v>
      </c>
      <c r="F17" s="5">
        <v>4.3</v>
      </c>
      <c r="G17" s="5">
        <f t="shared" si="0"/>
        <v>1.6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51</v>
      </c>
      <c r="F18" s="5">
        <v>4.28</v>
      </c>
      <c r="G18" s="5">
        <f t="shared" si="0"/>
        <v>0.44</v>
      </c>
      <c r="H18" s="5" t="s">
        <v>30</v>
      </c>
    </row>
    <row r="19" spans="1:8" ht="11.25" customHeight="1" x14ac:dyDescent="0.2">
      <c r="A19" s="5" t="s">
        <v>31</v>
      </c>
      <c r="B19" s="5">
        <v>0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72</v>
      </c>
      <c r="F20" s="5">
        <v>2.77</v>
      </c>
      <c r="G20" s="5">
        <f t="shared" si="0"/>
        <v>0.2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41</v>
      </c>
      <c r="F21" s="5">
        <v>2.64</v>
      </c>
      <c r="G21" s="5">
        <f t="shared" si="0"/>
        <v>0.11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51</v>
      </c>
      <c r="F22" s="5">
        <v>5.32</v>
      </c>
      <c r="G22" s="5">
        <f t="shared" si="0"/>
        <v>0.27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41</v>
      </c>
      <c r="F23" s="5">
        <v>2.64</v>
      </c>
      <c r="G23" s="5">
        <f t="shared" si="0"/>
        <v>0.11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24</v>
      </c>
      <c r="F24" s="5">
        <v>2.14</v>
      </c>
      <c r="G24" s="5">
        <f t="shared" si="0"/>
        <v>0.05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1859</v>
      </c>
      <c r="F25" s="5">
        <v>2.15</v>
      </c>
      <c r="G25" s="5">
        <f t="shared" si="0"/>
        <v>7.99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0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0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/>
      <c r="G30" s="5">
        <v>30.01</v>
      </c>
      <c r="H30" s="5" t="s">
        <v>48</v>
      </c>
    </row>
    <row r="31" spans="1:8" ht="11.25" customHeight="1" x14ac:dyDescent="0.2">
      <c r="A31" s="5" t="s">
        <v>49</v>
      </c>
      <c r="B31" s="5">
        <v>0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1745</v>
      </c>
      <c r="F32" s="5">
        <v>1.77</v>
      </c>
      <c r="G32" s="5">
        <f t="shared" ref="G32:G33" si="1">ROUND(E32*F32*B32/1000,2)</f>
        <v>3.09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1558</v>
      </c>
      <c r="F33" s="5">
        <v>1.77</v>
      </c>
      <c r="G33" s="5">
        <f t="shared" si="1"/>
        <v>2.76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50</v>
      </c>
      <c r="F35" s="5">
        <v>8.7899999999999991</v>
      </c>
      <c r="G35" s="5">
        <f t="shared" ref="G35:G36" si="2">ROUND(E35*F35*B35/1000,2)</f>
        <v>160.86000000000001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129.1</v>
      </c>
      <c r="F36" s="5">
        <v>3.81</v>
      </c>
      <c r="G36" s="24">
        <f t="shared" si="2"/>
        <v>11.8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3">
        <f>SUM(G6:G36)</f>
        <v>1185.2900000000002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3.3</v>
      </c>
      <c r="F39" s="5">
        <v>229.98</v>
      </c>
      <c r="G39" s="5">
        <f t="shared" ref="G39" si="3">ROUND(E39*F39*B39/1000,2)</f>
        <v>277.77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3.2</v>
      </c>
      <c r="F41" s="5">
        <v>241.88</v>
      </c>
      <c r="G41" s="5">
        <f t="shared" ref="G41" si="4">ROUND(E41*F41*B41/1000,2)</f>
        <v>283.29000000000002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3">
        <f>SUM(G39:G41)</f>
        <v>561.05999999999995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1.0509999999999999</v>
      </c>
      <c r="F44" s="5">
        <v>531.61</v>
      </c>
      <c r="G44" s="5">
        <f t="shared" ref="G44" si="5">ROUND(E44*F44*B44/1000,2)</f>
        <v>204.49</v>
      </c>
      <c r="H44" s="5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3">
        <f>SUM(G44)</f>
        <v>204.49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47</v>
      </c>
      <c r="E54" s="5">
        <v>0</v>
      </c>
      <c r="F54" s="5">
        <v>0</v>
      </c>
      <c r="G54" s="5">
        <v>76.739999999999995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1</v>
      </c>
      <c r="C62" s="5" t="s">
        <v>81</v>
      </c>
      <c r="D62" s="5" t="s">
        <v>19</v>
      </c>
      <c r="E62" s="5">
        <v>0</v>
      </c>
      <c r="F62" s="5">
        <v>0</v>
      </c>
      <c r="G62" s="24">
        <v>7.6</v>
      </c>
      <c r="H62" s="5" t="s">
        <v>81</v>
      </c>
    </row>
    <row r="63" spans="1:8" ht="11.25" customHeight="1" x14ac:dyDescent="0.2">
      <c r="A63" s="5" t="s">
        <v>87</v>
      </c>
      <c r="B63" s="5">
        <v>0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0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15.97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14.45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0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0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0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47</v>
      </c>
      <c r="E74" s="5">
        <v>0</v>
      </c>
      <c r="F74" s="5">
        <v>0</v>
      </c>
      <c r="G74" s="24">
        <v>7.6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30.41</v>
      </c>
      <c r="H75" s="5" t="s">
        <v>72</v>
      </c>
    </row>
    <row r="76" spans="1:8" ht="11.25" customHeight="1" x14ac:dyDescent="0.2">
      <c r="A76" s="5" t="s">
        <v>101</v>
      </c>
      <c r="B76" s="5">
        <v>0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76.03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24">
        <v>7.3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7.91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30.41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76.03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24">
        <v>44.1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47.14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1</v>
      </c>
      <c r="C100" s="5" t="s">
        <v>126</v>
      </c>
      <c r="D100" s="5" t="s">
        <v>47</v>
      </c>
      <c r="E100" s="5">
        <v>0</v>
      </c>
      <c r="F100" s="5">
        <v>0</v>
      </c>
      <c r="G100" s="5">
        <v>8.06</v>
      </c>
      <c r="H100" s="5" t="s">
        <v>126</v>
      </c>
    </row>
    <row r="101" spans="1:8" ht="11.25" customHeight="1" x14ac:dyDescent="0.2">
      <c r="A101" s="5" t="s">
        <v>127</v>
      </c>
      <c r="B101" s="5">
        <v>1</v>
      </c>
      <c r="C101" s="5" t="s">
        <v>126</v>
      </c>
      <c r="D101" s="5" t="s">
        <v>41</v>
      </c>
      <c r="E101" s="5">
        <v>0</v>
      </c>
      <c r="F101" s="5">
        <v>0</v>
      </c>
      <c r="G101" s="5">
        <v>7.15</v>
      </c>
      <c r="H101" s="5" t="s">
        <v>126</v>
      </c>
    </row>
    <row r="102" spans="1:8" ht="11.25" customHeight="1" x14ac:dyDescent="0.2">
      <c r="A102" s="5" t="s">
        <v>128</v>
      </c>
      <c r="B102" s="5">
        <v>1</v>
      </c>
      <c r="C102" s="5" t="s">
        <v>126</v>
      </c>
      <c r="D102" s="5" t="s">
        <v>47</v>
      </c>
      <c r="E102" s="5">
        <v>0</v>
      </c>
      <c r="F102" s="5">
        <v>0</v>
      </c>
      <c r="G102" s="5">
        <v>15.21</v>
      </c>
      <c r="H102" s="5" t="s">
        <v>126</v>
      </c>
    </row>
    <row r="103" spans="1:8" ht="11.25" customHeight="1" x14ac:dyDescent="0.2">
      <c r="A103" s="5" t="s">
        <v>129</v>
      </c>
      <c r="B103" s="5">
        <v>0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152.06</v>
      </c>
      <c r="H107" s="5"/>
    </row>
    <row r="108" spans="1:8" ht="11.25" customHeight="1" x14ac:dyDescent="0.2">
      <c r="A108" s="5" t="s">
        <v>134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76.03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25">
        <f>SUM(G49:G108)</f>
        <v>700.2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0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0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0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1</v>
      </c>
      <c r="C115" s="5" t="s">
        <v>126</v>
      </c>
      <c r="D115" s="5" t="s">
        <v>71</v>
      </c>
      <c r="E115" s="5">
        <v>0</v>
      </c>
      <c r="F115" s="5">
        <v>0</v>
      </c>
      <c r="G115" s="5">
        <v>76.03</v>
      </c>
      <c r="H115" s="5" t="s">
        <v>126</v>
      </c>
    </row>
    <row r="116" spans="1:8" ht="11.25" customHeight="1" x14ac:dyDescent="0.2">
      <c r="A116" s="5" t="s">
        <v>141</v>
      </c>
      <c r="B116" s="5">
        <v>1</v>
      </c>
      <c r="C116" s="5" t="s">
        <v>126</v>
      </c>
      <c r="D116" s="5" t="s">
        <v>71</v>
      </c>
      <c r="E116" s="5">
        <v>0</v>
      </c>
      <c r="F116" s="5">
        <v>0</v>
      </c>
      <c r="G116" s="5">
        <v>60.82</v>
      </c>
      <c r="H116" s="5" t="s">
        <v>126</v>
      </c>
    </row>
    <row r="117" spans="1:8" ht="11.25" customHeight="1" x14ac:dyDescent="0.2">
      <c r="A117" s="5" t="s">
        <v>142</v>
      </c>
      <c r="B117" s="5">
        <v>1</v>
      </c>
      <c r="C117" s="5" t="s">
        <v>126</v>
      </c>
      <c r="D117" s="5" t="s">
        <v>11</v>
      </c>
      <c r="E117" s="5">
        <v>0</v>
      </c>
      <c r="F117" s="5">
        <v>0</v>
      </c>
      <c r="G117" s="5">
        <v>7.6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58.38</v>
      </c>
      <c r="G120" s="5">
        <v>58.38</v>
      </c>
      <c r="H120" s="5" t="s">
        <v>126</v>
      </c>
    </row>
    <row r="121" spans="1:8" ht="11.25" customHeight="1" x14ac:dyDescent="0.2">
      <c r="A121" s="5" t="s">
        <v>146</v>
      </c>
      <c r="B121" s="5">
        <v>1</v>
      </c>
      <c r="C121" s="5" t="s">
        <v>126</v>
      </c>
      <c r="D121" s="5" t="s">
        <v>71</v>
      </c>
      <c r="E121" s="5">
        <v>0</v>
      </c>
      <c r="F121" s="5">
        <v>0</v>
      </c>
      <c r="G121" s="5">
        <v>52.77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7.91</v>
      </c>
      <c r="H122" s="5" t="s">
        <v>81</v>
      </c>
    </row>
    <row r="123" spans="1:8" ht="11.25" customHeight="1" x14ac:dyDescent="0.2">
      <c r="A123" s="5" t="s">
        <v>148</v>
      </c>
      <c r="B123" s="5">
        <v>1</v>
      </c>
      <c r="C123" s="5" t="s">
        <v>10</v>
      </c>
      <c r="D123" s="5" t="s">
        <v>41</v>
      </c>
      <c r="E123" s="5">
        <v>0</v>
      </c>
      <c r="F123" s="5">
        <v>0</v>
      </c>
      <c r="G123" s="5">
        <v>7.3</v>
      </c>
      <c r="H123" s="5"/>
    </row>
    <row r="124" spans="1:8" ht="11.25" customHeight="1" x14ac:dyDescent="0.2">
      <c r="A124" s="5" t="s">
        <v>149</v>
      </c>
      <c r="B124" s="5">
        <v>1</v>
      </c>
      <c r="C124" s="5" t="s">
        <v>126</v>
      </c>
      <c r="D124" s="5" t="s">
        <v>19</v>
      </c>
      <c r="E124" s="5">
        <v>0</v>
      </c>
      <c r="F124" s="5">
        <v>0</v>
      </c>
      <c r="G124" s="5">
        <v>50.42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61.1</v>
      </c>
      <c r="G125" s="5">
        <v>61.1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7.71</v>
      </c>
      <c r="G126" s="5">
        <v>7.71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22.94</v>
      </c>
      <c r="G127" s="5">
        <v>22.94</v>
      </c>
      <c r="H127" s="5"/>
    </row>
    <row r="128" spans="1:8" ht="11.25" customHeight="1" x14ac:dyDescent="0.2">
      <c r="A128" s="5" t="s">
        <v>153</v>
      </c>
      <c r="B128" s="5">
        <v>1</v>
      </c>
      <c r="C128" s="5" t="s">
        <v>126</v>
      </c>
      <c r="D128" s="5" t="s">
        <v>19</v>
      </c>
      <c r="E128" s="5">
        <v>0</v>
      </c>
      <c r="F128" s="5">
        <v>0</v>
      </c>
      <c r="G128" s="5">
        <v>8.06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1</v>
      </c>
      <c r="C131" s="5" t="s">
        <v>126</v>
      </c>
      <c r="D131" s="5" t="s">
        <v>71</v>
      </c>
      <c r="E131" s="5">
        <v>0</v>
      </c>
      <c r="F131" s="5">
        <v>0</v>
      </c>
      <c r="G131" s="5">
        <v>106.44</v>
      </c>
      <c r="H131" s="5" t="s">
        <v>126</v>
      </c>
    </row>
    <row r="132" spans="1:8" ht="11.25" customHeight="1" x14ac:dyDescent="0.2">
      <c r="A132" s="5" t="s">
        <v>158</v>
      </c>
      <c r="B132" s="5">
        <v>1</v>
      </c>
      <c r="C132" s="5" t="s">
        <v>126</v>
      </c>
      <c r="D132" s="5" t="s">
        <v>71</v>
      </c>
      <c r="E132" s="5">
        <v>0</v>
      </c>
      <c r="F132" s="5">
        <v>0</v>
      </c>
      <c r="G132" s="5">
        <v>74.510000000000005</v>
      </c>
      <c r="H132" s="5" t="s">
        <v>126</v>
      </c>
    </row>
    <row r="133" spans="1:8" ht="11.25" customHeight="1" x14ac:dyDescent="0.2">
      <c r="A133" s="5" t="s">
        <v>159</v>
      </c>
      <c r="B133" s="5">
        <v>1</v>
      </c>
      <c r="C133" s="5" t="s">
        <v>126</v>
      </c>
      <c r="D133" s="5" t="s">
        <v>71</v>
      </c>
      <c r="E133" s="5">
        <v>0</v>
      </c>
      <c r="F133" s="5">
        <v>0</v>
      </c>
      <c r="G133" s="5">
        <v>91.24</v>
      </c>
      <c r="H133" s="5" t="s">
        <v>126</v>
      </c>
    </row>
    <row r="134" spans="1:8" ht="11.25" customHeight="1" x14ac:dyDescent="0.2">
      <c r="A134" s="5" t="s">
        <v>160</v>
      </c>
      <c r="B134" s="5">
        <v>1</v>
      </c>
      <c r="C134" s="5" t="s">
        <v>126</v>
      </c>
      <c r="D134" s="5" t="s">
        <v>71</v>
      </c>
      <c r="E134" s="5">
        <v>0</v>
      </c>
      <c r="F134" s="5">
        <v>0</v>
      </c>
      <c r="G134" s="5">
        <v>77.55</v>
      </c>
      <c r="H134" s="5" t="s">
        <v>126</v>
      </c>
    </row>
    <row r="135" spans="1:8" ht="11.25" customHeight="1" x14ac:dyDescent="0.2">
      <c r="A135" s="5" t="s">
        <v>161</v>
      </c>
      <c r="B135" s="5">
        <v>1</v>
      </c>
      <c r="C135" s="5" t="s">
        <v>126</v>
      </c>
      <c r="D135" s="5" t="s">
        <v>71</v>
      </c>
      <c r="E135" s="5">
        <v>0</v>
      </c>
      <c r="F135" s="5">
        <v>0</v>
      </c>
      <c r="G135" s="5">
        <v>45.62</v>
      </c>
      <c r="H135" s="5" t="s">
        <v>126</v>
      </c>
    </row>
    <row r="136" spans="1:8" ht="11.25" customHeight="1" x14ac:dyDescent="0.2">
      <c r="A136" s="5" t="s">
        <v>162</v>
      </c>
      <c r="B136" s="5">
        <v>1</v>
      </c>
      <c r="C136" s="5" t="s">
        <v>126</v>
      </c>
      <c r="D136" s="5" t="s">
        <v>71</v>
      </c>
      <c r="E136" s="5">
        <v>0</v>
      </c>
      <c r="F136" s="5">
        <v>0</v>
      </c>
      <c r="G136" s="5">
        <v>13.69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16.73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36.25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45.62</v>
      </c>
      <c r="H153" s="5"/>
    </row>
    <row r="154" spans="1:8" ht="11.25" customHeight="1" x14ac:dyDescent="0.2">
      <c r="A154" s="5" t="s">
        <v>179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7.6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23">
        <f>SUM(G112:G154)</f>
        <v>936.29000000000008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10</v>
      </c>
      <c r="F157" s="5">
        <v>752.49</v>
      </c>
      <c r="G157" s="5">
        <f t="shared" ref="G157" si="6">ROUND(E157*F157*B157/1000,2)</f>
        <v>2754.11</v>
      </c>
      <c r="H157" s="5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3">
        <f>SUM(G157)</f>
        <v>2754.11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0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71</v>
      </c>
      <c r="E161" s="5">
        <v>5</v>
      </c>
      <c r="F161" s="5">
        <v>10216.19</v>
      </c>
      <c r="G161" s="5">
        <f t="shared" ref="G161" si="7">ROUND(E161*F161*B161/1000,2)</f>
        <v>612.97</v>
      </c>
      <c r="H161" s="5" t="s">
        <v>23</v>
      </c>
    </row>
    <row r="162" spans="1:8" ht="11.25" customHeight="1" x14ac:dyDescent="0.2">
      <c r="A162" s="5" t="s">
        <v>187</v>
      </c>
      <c r="B162" s="5">
        <v>0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3">
        <f>SUM(G160:G162)</f>
        <v>612.97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71</v>
      </c>
      <c r="E165" s="5">
        <v>0</v>
      </c>
      <c r="F165" s="5">
        <v>0</v>
      </c>
      <c r="G165" s="5">
        <v>26.45</v>
      </c>
      <c r="H165" s="5"/>
    </row>
    <row r="166" spans="1:8" ht="11.25" customHeight="1" x14ac:dyDescent="0.2">
      <c r="A166" s="5" t="s">
        <v>191</v>
      </c>
      <c r="B166" s="5">
        <v>0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0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23">
        <f>SUM(G165:G167)</f>
        <v>26.45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23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366</v>
      </c>
      <c r="C174" s="5" t="s">
        <v>200</v>
      </c>
      <c r="D174" s="5" t="s">
        <v>71</v>
      </c>
      <c r="E174" s="5">
        <v>0</v>
      </c>
      <c r="F174" s="5">
        <v>0</v>
      </c>
      <c r="G174" s="5">
        <v>64.099999999999994</v>
      </c>
      <c r="H174" s="5" t="s">
        <v>200</v>
      </c>
    </row>
    <row r="175" spans="1:8" ht="11.25" customHeight="1" x14ac:dyDescent="0.2">
      <c r="A175" s="5" t="s">
        <v>201</v>
      </c>
      <c r="B175" s="5">
        <v>366</v>
      </c>
      <c r="C175" s="5" t="s">
        <v>200</v>
      </c>
      <c r="D175" s="5" t="s">
        <v>71</v>
      </c>
      <c r="E175" s="5">
        <v>0</v>
      </c>
      <c r="F175" s="5">
        <v>0</v>
      </c>
      <c r="G175" s="24">
        <v>7.3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23">
        <f>SUM(G174:G175)</f>
        <v>71.399999999999991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366</v>
      </c>
      <c r="C178" s="5" t="s">
        <v>10</v>
      </c>
      <c r="D178" s="5"/>
      <c r="E178" s="5">
        <v>0</v>
      </c>
      <c r="F178" s="5">
        <v>0</v>
      </c>
      <c r="G178" s="5">
        <v>318.01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23">
        <f>SUM(G178)</f>
        <v>318.01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366</v>
      </c>
      <c r="C182" s="5" t="s">
        <v>10</v>
      </c>
      <c r="D182" s="5" t="s">
        <v>47</v>
      </c>
      <c r="E182" s="5">
        <v>0</v>
      </c>
      <c r="F182" s="5">
        <v>0</v>
      </c>
      <c r="G182" s="5">
        <v>39.44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23">
        <f>SUM(G182:G184)</f>
        <v>39.44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20.170000000000002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71</v>
      </c>
      <c r="E188" s="5">
        <v>0</v>
      </c>
      <c r="F188" s="5">
        <v>0</v>
      </c>
      <c r="G188" s="5">
        <v>10.119999999999999</v>
      </c>
      <c r="H188" s="5"/>
    </row>
    <row r="189" spans="1:8" ht="11.25" customHeight="1" x14ac:dyDescent="0.2">
      <c r="A189" s="5" t="s">
        <v>214</v>
      </c>
      <c r="B189" s="5">
        <v>0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30.29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223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0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0</v>
      </c>
      <c r="C198" s="5" t="s">
        <v>223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223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223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223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0</v>
      </c>
      <c r="C202" s="5" t="s">
        <v>223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232</v>
      </c>
      <c r="B203" s="5">
        <v>0</v>
      </c>
      <c r="C203" s="5" t="s">
        <v>223</v>
      </c>
      <c r="D203" s="5" t="s">
        <v>71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0</v>
      </c>
      <c r="C204" s="5" t="s">
        <v>223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235</v>
      </c>
      <c r="B205" s="5">
        <v>0</v>
      </c>
      <c r="C205" s="5" t="s">
        <v>223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8026.15</v>
      </c>
      <c r="H207" s="14"/>
    </row>
    <row r="209" spans="5:8" x14ac:dyDescent="0.2">
      <c r="E209" s="4" t="s">
        <v>241</v>
      </c>
      <c r="F209" s="4">
        <f>(25.51*6+26.53*6)/12</f>
        <v>26.02</v>
      </c>
      <c r="G209" s="19">
        <f>G207*1000/F210/12</f>
        <v>35.629212744951808</v>
      </c>
      <c r="H209" s="20">
        <f>F209/G209</f>
        <v>0.73029960516561487</v>
      </c>
    </row>
    <row r="210" spans="5:8" x14ac:dyDescent="0.2">
      <c r="E210" s="4" t="s">
        <v>242</v>
      </c>
      <c r="F210" s="4">
        <v>18772.400000000001</v>
      </c>
      <c r="G210" s="19">
        <f>F210*F209*12/1000</f>
        <v>5861.4941760000011</v>
      </c>
    </row>
    <row r="211" spans="5:8" x14ac:dyDescent="0.2">
      <c r="G211" s="19"/>
    </row>
    <row r="212" spans="5:8" x14ac:dyDescent="0.2">
      <c r="F212" s="4" t="s">
        <v>243</v>
      </c>
      <c r="G212" s="19">
        <f>G210-G207</f>
        <v>-2164.6558239999986</v>
      </c>
      <c r="H212" s="21">
        <f>G214-G207</f>
        <v>-2750.8052415999982</v>
      </c>
    </row>
    <row r="213" spans="5:8" x14ac:dyDescent="0.2">
      <c r="G213" s="19"/>
    </row>
    <row r="214" spans="5:8" x14ac:dyDescent="0.2">
      <c r="G214" s="19">
        <f>G210*0.9</f>
        <v>5275.3447584000014</v>
      </c>
    </row>
    <row r="215" spans="5:8" x14ac:dyDescent="0.2">
      <c r="F215" s="4" t="s">
        <v>244</v>
      </c>
      <c r="G215" s="19">
        <f>G210*0.1</f>
        <v>586.14941760000011</v>
      </c>
    </row>
    <row r="216" spans="5:8" x14ac:dyDescent="0.2">
      <c r="G216" s="19">
        <f>SUM(G214:G215)</f>
        <v>5861.494176000002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2017-05-02T11:17:07Z</dcterms:modified>
</cp:coreProperties>
</file>