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57" i="2" l="1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210" i="2"/>
  <c r="F210" i="2"/>
  <c r="G211" i="2" s="1"/>
  <c r="G215" i="2" l="1"/>
  <c r="G216" i="2"/>
  <c r="G217" i="2" l="1"/>
  <c r="G206" i="2" l="1"/>
  <c r="G194" i="2"/>
  <c r="G185" i="2"/>
  <c r="G179" i="2"/>
  <c r="G207" i="2" s="1"/>
  <c r="G176" i="2"/>
  <c r="G172" i="2"/>
  <c r="G168" i="2"/>
  <c r="G163" i="2"/>
  <c r="G158" i="2"/>
  <c r="G155" i="2"/>
  <c r="G109" i="2"/>
  <c r="G45" i="2"/>
  <c r="G42" i="2"/>
  <c r="G37" i="2"/>
  <c r="G213" i="2" l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<sst xmlns="http://schemas.openxmlformats.org/spreadsheetml/2006/main" count="1275" uniqueCount="245">
  <si>
    <t>Ореховый бульв., д.41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</si>
  <si>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</si>
  <si>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</si>
  <si>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</si>
  <si>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</si>
  <si>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</si>
  <si>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</si>
  <si>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</si>
  <si>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</si>
  <si>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</si>
  <si>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</si>
  <si>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</si>
  <si>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</si>
  <si>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</si>
  <si>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</si>
  <si>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</si>
  <si>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</si>
  <si>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</si>
  <si>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</si>
  <si>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</si>
  <si>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</si>
  <si>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</si>
  <si>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</si>
  <si>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</si>
  <si>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</si>
  <si>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</si>
  <si>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</si>
  <si>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</si>
  <si>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</si>
  <si>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</si>
  <si>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</si>
  <si>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</si>
  <si>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</si>
  <si>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</si>
  <si>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</si>
  <si>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</si>
  <si>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</si>
  <si>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</si>
  <si>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</si>
  <si>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</si>
  <si>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</si>
  <si>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</si>
  <si>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</si>
  <si>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</si>
  <si>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</si>
  <si>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</si>
  <si>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</si>
  <si>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</si>
  <si>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</si>
  <si>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</si>
  <si>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</si>
  <si>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</si>
  <si>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</si>
  <si>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</si>
  <si>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</si>
  <si>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</si>
  <si>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</si>
  <si>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</si>
  <si>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</si>
  <si>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</si>
  <si>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</si>
  <si>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</si>
  <si>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</si>
  <si>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</si>
  <si>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</si>
  <si>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</si>
  <si>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</si>
  <si>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</si>
  <si>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</si>
  <si>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</si>
  <si>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</si>
  <si>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</si>
  <si>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</si>
  <si>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</si>
  <si>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</si>
  <si>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</si>
  <si>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</si>
  <si>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</si>
  <si>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</si>
  <si>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</si>
  <si>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</si>
  <si>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</si>
  <si>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</si>
  <si>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</si>
  <si>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</si>
  <si>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</si>
  <si>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</si>
  <si>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</si>
  <si>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</si>
  <si>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</si>
  <si>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</si>
  <si>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</si>
  <si>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</si>
  <si>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</si>
  <si>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</si>
  <si>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</si>
  <si>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</si>
  <si>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</si>
  <si>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</si>
  <si>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</si>
  <si>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</si>
  <si>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</si>
  <si>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</si>
  <si>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</si>
  <si>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</si>
  <si>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</si>
  <si>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</si>
  <si>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</si>
  <si>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</si>
  <si>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</si>
  <si>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</si>
  <si>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</si>
  <si>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</si>
  <si>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</si>
  <si>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</si>
  <si>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</si>
  <si>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</si>
  <si>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</si>
  <si>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</si>
  <si>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</si>
  <si>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</si>
  <si>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</si>
  <si>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</si>
  <si>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</si>
  <si>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</si>
  <si>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</si>
  <si>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</si>
  <si>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</si>
  <si>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</si>
  <si>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</si>
  <si>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</si>
  <si>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</si>
  <si>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</si>
  <si>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</si>
  <si>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</si>
  <si>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</si>
  <si>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</si>
  <si>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</si>
  <si>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</si>
  <si>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</si>
  <si>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</si>
  <si>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</si>
  <si>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</si>
  <si>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</si>
  <si>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</si>
  <si>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</si>
  <si>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</si>
  <si>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</si>
  <si>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</si>
  <si>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</si>
  <si>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</si>
  <si>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</si>
  <si>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</si>
  <si>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</si>
  <si>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</si>
  <si>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</si>
  <si>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</si>
  <si>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</si>
  <si>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</si>
  <si>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</si>
  <si>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</si>
  <si>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</si>
  <si>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</si>
  <si>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</si>
  <si>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</si>
  <si>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</si>
  <si>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</si>
  <si>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</si>
  <si>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</si>
  <si>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</si>
  <si>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</si>
  <si>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</si>
  <si>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</si>
  <si>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</si>
  <si>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</si>
  <si>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</si>
  <si>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</si>
  <si>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</si>
  <si>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</si>
  <si>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</si>
  <si>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</si>
  <si>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</si>
  <si>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</si>
  <si>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</si>
  <si>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</si>
  <si>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</si>
  <si>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</si>
  <si>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</si>
  <si>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</si>
  <si>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</si>
  <si>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</si>
  <si>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</si>
  <si>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</si>
  <si>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</si>
  <si>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</si>
  <si>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</si>
  <si>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</si>
  <si>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</si>
  <si>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</si>
  <si>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</si>
  <si>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</si>
  <si>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</si>
  <si>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</si>
  <si>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</si>
  <si>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</si>
  <si>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</si>
  <si>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</si>
  <si>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</si>
  <si>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</si>
  <si>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</si>
  <si>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</si>
  <si>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</si>
  <si>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</si>
  <si>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</si>
  <si>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</si>
  <si>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</si>
  <si>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</si>
  <si>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</si>
  <si>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</si>
  <si>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</si>
  <si>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</si>
  <si>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</si>
  <si>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</si>
  <si>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Работа не выполняется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</si>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</sst>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3" workbookViewId="0">
      <selection sqref="A1:XFD1048576"/>
    </sheetView>
  </sheetViews>
  <sheetFormatPr defaultRowHeight="11.25" customHeight="1" x14ac:dyDescent="0.2"/>
  <cols>
    <col min="1" max="1" width="32.85546875" style="4" customWidth="1"/>
    <col min="2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2" t="s">
        <v>1</v>
      </c>
      <c r="B3" s="20" t="s">
        <v>2</v>
      </c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175.1</v>
      </c>
      <c r="F5" s="3">
        <v>2.2799999999999998</v>
      </c>
      <c r="G5" s="3">
        <v>119.369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175.1</v>
      </c>
      <c r="F6" s="3">
        <v>3.23</v>
      </c>
      <c r="G6" s="3">
        <v>6.7869999999999999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612.9</v>
      </c>
      <c r="F7" s="3">
        <v>1.99</v>
      </c>
      <c r="G7" s="3">
        <v>63.423000000000002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612.9</v>
      </c>
      <c r="F8" s="3">
        <v>2.54</v>
      </c>
      <c r="G8" s="3">
        <v>18.681000000000001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54.5</v>
      </c>
      <c r="F9" s="3">
        <v>3.08</v>
      </c>
      <c r="G9" s="3">
        <v>50.19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4.4000000000000004</v>
      </c>
      <c r="F11" s="3">
        <v>3.25</v>
      </c>
      <c r="G11" s="3">
        <v>4.2759999999999998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62.8</v>
      </c>
      <c r="F13" s="3">
        <v>8.3699999999999992</v>
      </c>
      <c r="G13" s="3">
        <v>0.52600000000000002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2917.2</v>
      </c>
      <c r="F14" s="3">
        <v>2.78</v>
      </c>
      <c r="G14" s="3">
        <v>8.11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128</v>
      </c>
      <c r="F15" s="3">
        <v>1.73</v>
      </c>
      <c r="G15" s="3">
        <v>0.221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8.6</v>
      </c>
      <c r="F17" s="3">
        <v>4.04</v>
      </c>
      <c r="G17" s="3">
        <v>6.9000000000000006E-2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16</v>
      </c>
      <c r="F20" s="3">
        <v>2.4900000000000002</v>
      </c>
      <c r="G20" s="3">
        <v>0.04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19.2</v>
      </c>
      <c r="F21" s="3">
        <v>5.0199999999999996</v>
      </c>
      <c r="G21" s="3">
        <v>9.6000000000000002E-2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</v>
      </c>
      <c r="F22" s="3">
        <v>2.4900000000000002</v>
      </c>
      <c r="G22" s="3">
        <v>0.04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10.5</v>
      </c>
      <c r="F23" s="3">
        <v>2.02</v>
      </c>
      <c r="G23" s="3">
        <v>2.1000000000000001E-2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1137</v>
      </c>
      <c r="F24" s="3">
        <v>2.0299999999999998</v>
      </c>
      <c r="G24" s="3">
        <v>4.6159999999999997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0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17.309999999999999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943</v>
      </c>
      <c r="F31" s="3">
        <v>1.67</v>
      </c>
      <c r="G31" s="3">
        <v>1.575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842</v>
      </c>
      <c r="F32" s="3">
        <v>1.67</v>
      </c>
      <c r="G32" s="3">
        <v>1.4059999999999999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20</v>
      </c>
      <c r="F34" s="3">
        <v>8.2899999999999991</v>
      </c>
      <c r="G34" s="3">
        <v>60.517000000000003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41</v>
      </c>
      <c r="F35" s="3">
        <v>3.59</v>
      </c>
      <c r="G35" s="3">
        <v>3.5329999999999999</v>
      </c>
      <c r="H35" s="3"/>
    </row>
    <row r="36" spans="1:8" s="10" customFormat="1" ht="11.25" customHeight="1" x14ac:dyDescent="0.2">
      <c r="A36" s="15" t="s">
        <v>56</v>
      </c>
      <c r="B36" s="15"/>
      <c r="C36" s="15"/>
      <c r="D36" s="15"/>
      <c r="E36" s="15"/>
      <c r="F36" s="15"/>
      <c r="G36" s="9">
        <f>SUM(G5:G35)</f>
        <v>381.29600000000016</v>
      </c>
      <c r="H36" s="9"/>
    </row>
    <row r="37" spans="1:8" ht="11.25" customHeight="1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1.4</v>
      </c>
      <c r="F38" s="3">
        <v>185.46</v>
      </c>
      <c r="G38" s="3">
        <v>94.77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1.4</v>
      </c>
      <c r="F40" s="3">
        <v>228.19</v>
      </c>
      <c r="G40" s="3">
        <v>116.605</v>
      </c>
      <c r="H40" s="3"/>
    </row>
    <row r="41" spans="1:8" s="10" customFormat="1" ht="11.25" customHeight="1" x14ac:dyDescent="0.2">
      <c r="A41" s="15" t="s">
        <v>62</v>
      </c>
      <c r="B41" s="15"/>
      <c r="C41" s="15"/>
      <c r="D41" s="15"/>
      <c r="E41" s="15"/>
      <c r="F41" s="15"/>
      <c r="G41" s="9">
        <f>SUM(G38:G40)</f>
        <v>211.375</v>
      </c>
      <c r="H41" s="9"/>
    </row>
    <row r="42" spans="1:8" ht="11.25" customHeight="1" x14ac:dyDescent="0.2">
      <c r="A42" s="16" t="s">
        <v>63</v>
      </c>
      <c r="B42" s="16"/>
      <c r="C42" s="16"/>
      <c r="D42" s="16"/>
      <c r="E42" s="16"/>
      <c r="F42" s="16"/>
      <c r="G42" s="16"/>
      <c r="H42" s="16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13.2</v>
      </c>
      <c r="F43" s="3">
        <v>17.7</v>
      </c>
      <c r="G43" s="3">
        <v>85.278999999999996</v>
      </c>
      <c r="H43" s="3"/>
    </row>
    <row r="44" spans="1:8" s="10" customFormat="1" ht="11.25" customHeight="1" x14ac:dyDescent="0.2">
      <c r="A44" s="15" t="s">
        <v>65</v>
      </c>
      <c r="B44" s="15"/>
      <c r="C44" s="15"/>
      <c r="D44" s="15"/>
      <c r="E44" s="15"/>
      <c r="F44" s="15"/>
      <c r="G44" s="9">
        <f>SUM(G43)</f>
        <v>85.278999999999996</v>
      </c>
      <c r="H44" s="9"/>
    </row>
    <row r="45" spans="1:8" ht="11.25" customHeight="1" x14ac:dyDescent="0.2">
      <c r="A45" s="16" t="s">
        <v>66</v>
      </c>
      <c r="B45" s="16"/>
      <c r="C45" s="16"/>
      <c r="D45" s="16"/>
      <c r="E45" s="16"/>
      <c r="F45" s="16"/>
      <c r="G45" s="16"/>
      <c r="H45" s="16"/>
    </row>
    <row r="46" spans="1:8" ht="11.25" customHeight="1" x14ac:dyDescent="0.2">
      <c r="A46" s="16" t="s">
        <v>67</v>
      </c>
      <c r="B46" s="16"/>
      <c r="C46" s="16"/>
      <c r="D46" s="16"/>
      <c r="E46" s="16"/>
      <c r="F46" s="16"/>
      <c r="G46" s="16"/>
      <c r="H46" s="16"/>
    </row>
    <row r="47" spans="1:8" ht="11.25" customHeight="1" x14ac:dyDescent="0.2">
      <c r="A47" s="16" t="s">
        <v>68</v>
      </c>
      <c r="B47" s="16"/>
      <c r="C47" s="16"/>
      <c r="D47" s="16"/>
      <c r="E47" s="16"/>
      <c r="F47" s="16"/>
      <c r="G47" s="16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48.69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1</v>
      </c>
      <c r="C61" s="3" t="s">
        <v>81</v>
      </c>
      <c r="D61" s="3" t="s">
        <v>19</v>
      </c>
      <c r="E61" s="3">
        <v>0</v>
      </c>
      <c r="F61" s="3">
        <v>0</v>
      </c>
      <c r="G61" s="3">
        <v>4.09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8.6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7.78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4.0599999999999996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0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40.93</v>
      </c>
      <c r="H76" s="3" t="s">
        <v>72</v>
      </c>
    </row>
    <row r="77" spans="1:8" ht="11.25" customHeight="1" x14ac:dyDescent="0.2">
      <c r="A77" s="18" t="s">
        <v>103</v>
      </c>
      <c r="B77" s="19"/>
      <c r="C77" s="19"/>
      <c r="D77" s="19"/>
      <c r="E77" s="19"/>
      <c r="F77" s="19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3.93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4.26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8" t="s">
        <v>109</v>
      </c>
      <c r="B83" s="19"/>
      <c r="C83" s="19"/>
      <c r="D83" s="19"/>
      <c r="E83" s="19"/>
      <c r="F83" s="19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16.37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40.93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23.74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25.38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1</v>
      </c>
      <c r="C99" s="3" t="s">
        <v>126</v>
      </c>
      <c r="D99" s="3" t="s">
        <v>47</v>
      </c>
      <c r="E99" s="3">
        <v>0</v>
      </c>
      <c r="F99" s="3">
        <v>0</v>
      </c>
      <c r="G99" s="3">
        <v>4.34</v>
      </c>
      <c r="H99" s="3" t="s">
        <v>126</v>
      </c>
    </row>
    <row r="100" spans="1:8" ht="11.25" customHeight="1" x14ac:dyDescent="0.2">
      <c r="A100" s="3" t="s">
        <v>127</v>
      </c>
      <c r="B100" s="3">
        <v>1</v>
      </c>
      <c r="C100" s="3" t="s">
        <v>126</v>
      </c>
      <c r="D100" s="3" t="s">
        <v>41</v>
      </c>
      <c r="E100" s="3">
        <v>0</v>
      </c>
      <c r="F100" s="3">
        <v>0</v>
      </c>
      <c r="G100" s="3">
        <v>3.85</v>
      </c>
      <c r="H100" s="3" t="s">
        <v>126</v>
      </c>
    </row>
    <row r="101" spans="1:8" ht="11.25" customHeight="1" x14ac:dyDescent="0.2">
      <c r="A101" s="3" t="s">
        <v>128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8.19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81.86</v>
      </c>
      <c r="H106" s="3"/>
    </row>
    <row r="107" spans="1:8" ht="11.25" customHeight="1" x14ac:dyDescent="0.2">
      <c r="A107" s="3" t="s">
        <v>134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40.93</v>
      </c>
      <c r="H107" s="3"/>
    </row>
    <row r="108" spans="1:8" s="10" customFormat="1" ht="11.25" customHeight="1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367.93</v>
      </c>
      <c r="H108" s="9"/>
    </row>
    <row r="109" spans="1:8" ht="11.25" customHeight="1" x14ac:dyDescent="0.2">
      <c r="A109" s="16" t="s">
        <v>103</v>
      </c>
      <c r="B109" s="16"/>
      <c r="C109" s="16"/>
      <c r="D109" s="16"/>
      <c r="E109" s="16"/>
      <c r="F109" s="16"/>
      <c r="G109" s="16"/>
      <c r="H109" s="16"/>
    </row>
    <row r="110" spans="1:8" ht="11.25" customHeight="1" x14ac:dyDescent="0.2">
      <c r="A110" s="16" t="s">
        <v>136</v>
      </c>
      <c r="B110" s="16"/>
      <c r="C110" s="16"/>
      <c r="D110" s="16"/>
      <c r="E110" s="16"/>
      <c r="F110" s="16"/>
      <c r="G110" s="16"/>
      <c r="H110" s="16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40.93</v>
      </c>
      <c r="H114" s="3" t="s">
        <v>126</v>
      </c>
    </row>
    <row r="115" spans="1:8" ht="11.25" customHeight="1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32.74</v>
      </c>
      <c r="H115" s="3" t="s">
        <v>126</v>
      </c>
    </row>
    <row r="116" spans="1:8" ht="11.25" customHeight="1" x14ac:dyDescent="0.2">
      <c r="A116" s="3" t="s">
        <v>142</v>
      </c>
      <c r="B116" s="3">
        <v>1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4.09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8.19</v>
      </c>
      <c r="G119" s="3">
        <v>8.19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28.41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4.26</v>
      </c>
      <c r="H121" s="3" t="s">
        <v>81</v>
      </c>
    </row>
    <row r="122" spans="1:8" ht="11.25" customHeight="1" x14ac:dyDescent="0.2">
      <c r="A122" s="3" t="s">
        <v>148</v>
      </c>
      <c r="B122" s="3">
        <v>1</v>
      </c>
      <c r="C122" s="3" t="s">
        <v>10</v>
      </c>
      <c r="D122" s="3" t="s">
        <v>41</v>
      </c>
      <c r="E122" s="3">
        <v>0</v>
      </c>
      <c r="F122" s="3">
        <v>0</v>
      </c>
      <c r="G122" s="3">
        <v>3.93</v>
      </c>
      <c r="H122" s="3"/>
    </row>
    <row r="123" spans="1:8" ht="11.25" customHeight="1" x14ac:dyDescent="0.2">
      <c r="A123" s="3" t="s">
        <v>149</v>
      </c>
      <c r="B123" s="3">
        <v>1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11.09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33.159999999999997</v>
      </c>
      <c r="G124" s="3">
        <v>33.159999999999997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8.19</v>
      </c>
      <c r="G125" s="3">
        <v>8.19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50.35</v>
      </c>
      <c r="G126" s="3">
        <v>50.35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4.34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10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57.3</v>
      </c>
      <c r="H130" s="3" t="s">
        <v>126</v>
      </c>
    </row>
    <row r="131" spans="1:8" ht="11.2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40.11</v>
      </c>
      <c r="H131" s="3" t="s">
        <v>126</v>
      </c>
    </row>
    <row r="132" spans="1:8" ht="11.2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49.12</v>
      </c>
      <c r="H132" s="3" t="s">
        <v>126</v>
      </c>
    </row>
    <row r="133" spans="1:8" ht="11.2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41.75</v>
      </c>
      <c r="H133" s="3" t="s">
        <v>126</v>
      </c>
    </row>
    <row r="134" spans="1:8" ht="11.2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24.56</v>
      </c>
      <c r="H134" s="3" t="s">
        <v>126</v>
      </c>
    </row>
    <row r="135" spans="1:8" ht="11.2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7.37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9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24.56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4.09</v>
      </c>
      <c r="H153" s="3"/>
    </row>
    <row r="154" spans="1:8" s="10" customFormat="1" ht="11.25" customHeight="1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505.53000000000003</v>
      </c>
      <c r="H154" s="9"/>
    </row>
    <row r="155" spans="1:8" ht="11.25" customHeight="1" x14ac:dyDescent="0.2">
      <c r="A155" s="16" t="s">
        <v>181</v>
      </c>
      <c r="B155" s="16"/>
      <c r="C155" s="16"/>
      <c r="D155" s="16"/>
      <c r="E155" s="16"/>
      <c r="F155" s="16"/>
      <c r="G155" s="16"/>
      <c r="H155" s="16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99.3</v>
      </c>
      <c r="G156" s="3">
        <v>144.97800000000001</v>
      </c>
      <c r="H156" s="3" t="s">
        <v>156</v>
      </c>
    </row>
    <row r="157" spans="1:8" s="10" customFormat="1" ht="11.25" customHeight="1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144.97800000000001</v>
      </c>
      <c r="H157" s="9"/>
    </row>
    <row r="158" spans="1:8" ht="11.25" customHeight="1" x14ac:dyDescent="0.2">
      <c r="A158" s="16" t="s">
        <v>184</v>
      </c>
      <c r="B158" s="16"/>
      <c r="C158" s="16"/>
      <c r="D158" s="16"/>
      <c r="E158" s="16"/>
      <c r="F158" s="16"/>
      <c r="G158" s="16"/>
      <c r="H158" s="16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22</v>
      </c>
      <c r="D160" s="3" t="s">
        <v>71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5" t="s">
        <v>188</v>
      </c>
      <c r="B162" s="15"/>
      <c r="C162" s="15"/>
      <c r="D162" s="15"/>
      <c r="E162" s="15"/>
      <c r="F162" s="15"/>
      <c r="G162" s="9">
        <f>SUM(G159:G161)</f>
        <v>0</v>
      </c>
      <c r="H162" s="9"/>
    </row>
    <row r="163" spans="1:8" ht="11.25" customHeight="1" x14ac:dyDescent="0.2">
      <c r="A163" s="16" t="s">
        <v>189</v>
      </c>
      <c r="B163" s="16"/>
      <c r="C163" s="16"/>
      <c r="D163" s="16"/>
      <c r="E163" s="16"/>
      <c r="F163" s="16"/>
      <c r="G163" s="16"/>
      <c r="H163" s="16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5" t="s">
        <v>193</v>
      </c>
      <c r="B167" s="15"/>
      <c r="C167" s="15"/>
      <c r="D167" s="15"/>
      <c r="E167" s="15"/>
      <c r="F167" s="15"/>
      <c r="G167" s="9">
        <f>SUM(G164:G166)</f>
        <v>6.07</v>
      </c>
      <c r="H167" s="9"/>
    </row>
    <row r="168" spans="1:8" ht="11.25" customHeight="1" x14ac:dyDescent="0.2">
      <c r="A168" s="16" t="s">
        <v>194</v>
      </c>
      <c r="B168" s="16"/>
      <c r="C168" s="16"/>
      <c r="D168" s="16"/>
      <c r="E168" s="16"/>
      <c r="F168" s="16"/>
      <c r="G168" s="16"/>
      <c r="H168" s="16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ht="11.25" customHeight="1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11.25" customHeight="1" x14ac:dyDescent="0.2">
      <c r="A173" s="3" t="s">
        <v>199</v>
      </c>
      <c r="B173" s="3">
        <v>1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4.26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3.93</v>
      </c>
      <c r="H174" s="3" t="s">
        <v>200</v>
      </c>
    </row>
    <row r="175" spans="1:8" s="10" customFormat="1" ht="11.25" customHeight="1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8.19</v>
      </c>
      <c r="H175" s="9"/>
    </row>
    <row r="176" spans="1:8" ht="11.25" customHeight="1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11.25" customHeight="1" x14ac:dyDescent="0.2">
      <c r="A177" s="3" t="s">
        <v>204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235.542</v>
      </c>
      <c r="H177" s="3"/>
    </row>
    <row r="178" spans="1:8" s="10" customFormat="1" ht="11.25" customHeight="1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235.542</v>
      </c>
      <c r="H178" s="9"/>
    </row>
    <row r="179" spans="1:8" ht="11.25" customHeight="1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ht="11.25" customHeight="1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11.25" customHeight="1" x14ac:dyDescent="0.2">
      <c r="A181" s="3" t="s">
        <v>207</v>
      </c>
      <c r="B181" s="3">
        <v>365</v>
      </c>
      <c r="C181" s="3" t="s">
        <v>10</v>
      </c>
      <c r="D181" s="3" t="s">
        <v>47</v>
      </c>
      <c r="E181" s="3">
        <v>0</v>
      </c>
      <c r="F181" s="3">
        <v>0</v>
      </c>
      <c r="G181" s="3">
        <v>94.57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94.57</v>
      </c>
      <c r="H184" s="9"/>
    </row>
    <row r="185" spans="1:8" ht="11.25" customHeight="1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11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5.52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16.52</v>
      </c>
      <c r="H193" s="9"/>
    </row>
    <row r="194" spans="1:8" ht="11.25" customHeight="1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ht="11.25" customHeight="1" x14ac:dyDescent="0.2">
      <c r="A195" s="3" t="s">
        <v>222</v>
      </c>
      <c r="B195" s="3">
        <v>1</v>
      </c>
      <c r="C195" s="3" t="s">
        <v>223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223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223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223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223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223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223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223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223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15" t="s">
        <v>236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237</v>
      </c>
      <c r="B206" s="15"/>
      <c r="C206" s="15"/>
      <c r="D206" s="15"/>
      <c r="E206" s="15"/>
      <c r="F206" s="15"/>
      <c r="G206" s="9">
        <f>G36+G41+G44+G108+G154+G157+G162+G167+G171+G175+G178+G184+G193+G205</f>
        <v>2057.2800000000002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G213" sqref="G213"/>
    </sheetView>
  </sheetViews>
  <sheetFormatPr defaultRowHeight="11.25" customHeight="1" x14ac:dyDescent="0.2"/>
  <cols>
    <col min="1" max="1" width="32.85546875" style="4" customWidth="1"/>
    <col min="2" max="6" width="9.140625" style="4"/>
    <col min="7" max="7" width="10" style="4" bestFit="1" customWidth="1"/>
    <col min="8" max="8" width="16.85546875" style="4" customWidth="1"/>
    <col min="9" max="16384" width="9.140625" style="4"/>
  </cols>
  <sheetData>
    <row r="1" spans="1:8" s="1" customFormat="1" ht="11.25" customHeight="1" x14ac:dyDescent="0.25">
      <c r="A1" s="5" t="s">
        <v>239</v>
      </c>
    </row>
    <row r="2" spans="1:8" s="1" customFormat="1" ht="11.2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39.7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31" t="s">
        <v>244</v>
      </c>
      <c r="B4" s="13"/>
      <c r="C4" s="13"/>
      <c r="D4" s="12"/>
      <c r="E4" s="12"/>
      <c r="F4" s="12"/>
      <c r="G4" s="12">
        <v>219.75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175.1</v>
      </c>
      <c r="F6" s="28">
        <v>2.4167999999999998</v>
      </c>
      <c r="G6" s="28">
        <f>E6*F6*B6/1000</f>
        <v>126.95450399999999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175.1</v>
      </c>
      <c r="F7" s="28">
        <v>3.4238</v>
      </c>
      <c r="G7" s="28">
        <f t="shared" ref="G7:G36" si="0">E7*F7*B7/1000</f>
        <v>7.19408856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612.9</v>
      </c>
      <c r="F8" s="28">
        <v>2.1093999999999999</v>
      </c>
      <c r="G8" s="28">
        <f t="shared" si="0"/>
        <v>67.228265520000008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612.9</v>
      </c>
      <c r="F9" s="28">
        <v>2.6924000000000001</v>
      </c>
      <c r="G9" s="28">
        <f t="shared" si="0"/>
        <v>19.802063520000004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8">
        <v>3.2648000000000001</v>
      </c>
      <c r="G10" s="28">
        <f t="shared" si="0"/>
        <v>53.379480000000001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8">
        <v>20.8078</v>
      </c>
      <c r="G11" s="28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8">
        <v>3.4450000000000003</v>
      </c>
      <c r="G12" s="28">
        <f t="shared" si="0"/>
        <v>4.5474000000000006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8">
        <v>0</v>
      </c>
      <c r="G13" s="28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8">
        <v>8.8721999999999994</v>
      </c>
      <c r="G14" s="28">
        <f t="shared" si="0"/>
        <v>0.55717415999999986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8">
        <v>2.9468000000000001</v>
      </c>
      <c r="G15" s="28">
        <f t="shared" si="0"/>
        <v>8.5964049599999992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128</v>
      </c>
      <c r="F16" s="28">
        <v>1.8338000000000001</v>
      </c>
      <c r="G16" s="28">
        <f t="shared" si="0"/>
        <v>0.2347264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8">
        <v>0</v>
      </c>
      <c r="G17" s="28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8">
        <v>4.2824</v>
      </c>
      <c r="G18" s="28">
        <f t="shared" si="0"/>
        <v>7.3657280000000006E-2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8">
        <v>0</v>
      </c>
      <c r="G19" s="28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8">
        <v>2.7665999999999999</v>
      </c>
      <c r="G20" s="28">
        <f t="shared" si="0"/>
        <v>7.9678079999999998E-2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</v>
      </c>
      <c r="F21" s="28">
        <v>2.6394000000000002</v>
      </c>
      <c r="G21" s="28">
        <f t="shared" si="0"/>
        <v>4.2230400000000001E-2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19.2</v>
      </c>
      <c r="F22" s="28">
        <v>5.3212000000000002</v>
      </c>
      <c r="G22" s="28">
        <f t="shared" si="0"/>
        <v>0.10216704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</v>
      </c>
      <c r="F23" s="28">
        <v>2.6394000000000002</v>
      </c>
      <c r="G23" s="28">
        <f t="shared" si="0"/>
        <v>4.2230400000000001E-2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8">
        <v>2.1412</v>
      </c>
      <c r="G24" s="28">
        <f t="shared" si="0"/>
        <v>2.2482600000000002E-2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8">
        <v>2.1517999999999997</v>
      </c>
      <c r="G25" s="28">
        <f t="shared" si="0"/>
        <v>4.8931931999999998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9"/>
      <c r="G26" s="28"/>
      <c r="H26" s="8"/>
    </row>
    <row r="27" spans="1:8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28">
        <v>0</v>
      </c>
      <c r="G27" s="28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8">
        <v>0</v>
      </c>
      <c r="G28" s="28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9"/>
      <c r="G29" s="28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8">
        <v>0</v>
      </c>
      <c r="G30" s="3">
        <v>17.309999999999999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8">
        <v>0</v>
      </c>
      <c r="G31" s="28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943</v>
      </c>
      <c r="F32" s="28">
        <v>1.7702</v>
      </c>
      <c r="G32" s="28">
        <f t="shared" si="0"/>
        <v>1.6692986000000001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842</v>
      </c>
      <c r="F33" s="28">
        <v>1.7702</v>
      </c>
      <c r="G33" s="28">
        <f t="shared" si="0"/>
        <v>1.4905084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9"/>
      <c r="G34" s="28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8">
        <v>8.7873999999999999</v>
      </c>
      <c r="G35" s="28">
        <f t="shared" si="0"/>
        <v>64.323768000000001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8">
        <v>3.8054000000000001</v>
      </c>
      <c r="G36" s="28">
        <f t="shared" si="0"/>
        <v>3.7445136000000003</v>
      </c>
      <c r="H36" s="3"/>
    </row>
    <row r="37" spans="1:8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30">
        <f>SUM(G6:G36)</f>
        <v>403.92794671999991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1.4</v>
      </c>
      <c r="F39" s="3">
        <v>288.01</v>
      </c>
      <c r="G39" s="28">
        <f>E39*F39*B39/1000</f>
        <v>147.57632399999997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8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1.4</v>
      </c>
      <c r="F41" s="3">
        <v>228.19</v>
      </c>
      <c r="G41" s="28">
        <f t="shared" si="1"/>
        <v>116.92455599999998</v>
      </c>
      <c r="H41" s="3"/>
    </row>
    <row r="42" spans="1:8" s="10" customFormat="1" ht="11.25" customHeight="1" x14ac:dyDescent="0.2">
      <c r="A42" s="22" t="s">
        <v>62</v>
      </c>
      <c r="B42" s="23"/>
      <c r="C42" s="23"/>
      <c r="D42" s="23"/>
      <c r="E42" s="23"/>
      <c r="F42" s="24"/>
      <c r="G42" s="30">
        <f>SUM(G39:G41)</f>
        <v>264.50087999999994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28">
        <v>0.41930000000000001</v>
      </c>
      <c r="F44" s="3">
        <v>531.61</v>
      </c>
      <c r="G44" s="28">
        <f>E44*F44*B44/1000</f>
        <v>81.582890718000016</v>
      </c>
      <c r="H44" s="3"/>
    </row>
    <row r="45" spans="1:8" s="10" customFormat="1" ht="11.25" customHeight="1" x14ac:dyDescent="0.2">
      <c r="A45" s="22" t="s">
        <v>65</v>
      </c>
      <c r="B45" s="23"/>
      <c r="C45" s="23"/>
      <c r="D45" s="23"/>
      <c r="E45" s="23"/>
      <c r="F45" s="24"/>
      <c r="G45" s="30">
        <f>SUM(G44)</f>
        <v>81.582890718000016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48.69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19</v>
      </c>
      <c r="E62" s="3">
        <v>0</v>
      </c>
      <c r="F62" s="3">
        <v>0</v>
      </c>
      <c r="G62" s="3">
        <v>4.09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8.6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7.78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4.0599999999999996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40.93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3.93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4.26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16.37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40.93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23.74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25.38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1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4.34</v>
      </c>
      <c r="H100" s="3" t="s">
        <v>126</v>
      </c>
    </row>
    <row r="101" spans="1:8" ht="11.25" customHeight="1" x14ac:dyDescent="0.2">
      <c r="A101" s="3" t="s">
        <v>127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3.85</v>
      </c>
      <c r="H101" s="3" t="s">
        <v>126</v>
      </c>
    </row>
    <row r="102" spans="1:8" ht="11.25" customHeight="1" x14ac:dyDescent="0.2">
      <c r="A102" s="3" t="s">
        <v>128</v>
      </c>
      <c r="B102" s="3">
        <v>1</v>
      </c>
      <c r="C102" s="3" t="s">
        <v>126</v>
      </c>
      <c r="D102" s="3" t="s">
        <v>41</v>
      </c>
      <c r="E102" s="3">
        <v>0</v>
      </c>
      <c r="F102" s="3">
        <v>0</v>
      </c>
      <c r="G102" s="3">
        <v>8.19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81.86</v>
      </c>
      <c r="H107" s="3"/>
    </row>
    <row r="108" spans="1:8" ht="11.25" customHeight="1" x14ac:dyDescent="0.2">
      <c r="A108" s="3" t="s">
        <v>134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40.93</v>
      </c>
      <c r="H108" s="3"/>
    </row>
    <row r="109" spans="1:8" s="10" customFormat="1" ht="11.25" customHeight="1" x14ac:dyDescent="0.2">
      <c r="A109" s="22" t="s">
        <v>135</v>
      </c>
      <c r="B109" s="23"/>
      <c r="C109" s="23"/>
      <c r="D109" s="23"/>
      <c r="E109" s="23"/>
      <c r="F109" s="24"/>
      <c r="G109" s="14">
        <f>SUM(G49:G108)</f>
        <v>367.93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40.93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32.74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4.09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25.71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28.41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4.26</v>
      </c>
      <c r="H122" s="3" t="s">
        <v>81</v>
      </c>
    </row>
    <row r="123" spans="1:8" ht="11.25" customHeight="1" x14ac:dyDescent="0.2">
      <c r="A123" s="3" t="s">
        <v>148</v>
      </c>
      <c r="B123" s="3">
        <v>1</v>
      </c>
      <c r="C123" s="3" t="s">
        <v>10</v>
      </c>
      <c r="D123" s="3" t="s">
        <v>41</v>
      </c>
      <c r="E123" s="3">
        <v>0</v>
      </c>
      <c r="F123" s="3">
        <v>0</v>
      </c>
      <c r="G123" s="3">
        <v>3.93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11.09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37.409999999999997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4.72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14.04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4.34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10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57.3</v>
      </c>
      <c r="H131" s="3" t="s">
        <v>126</v>
      </c>
    </row>
    <row r="132" spans="1:8" ht="11.25" customHeight="1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40.11</v>
      </c>
      <c r="H132" s="3" t="s">
        <v>126</v>
      </c>
    </row>
    <row r="133" spans="1:8" ht="11.25" customHeight="1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49.12</v>
      </c>
      <c r="H133" s="3" t="s">
        <v>126</v>
      </c>
    </row>
    <row r="134" spans="1:8" ht="11.25" customHeight="1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41.75</v>
      </c>
      <c r="H134" s="3" t="s">
        <v>126</v>
      </c>
    </row>
    <row r="135" spans="1:8" ht="11.25" customHeight="1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24.56</v>
      </c>
      <c r="H135" s="3" t="s">
        <v>126</v>
      </c>
    </row>
    <row r="136" spans="1:8" ht="11.25" customHeight="1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7.37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9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24.56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4.09</v>
      </c>
      <c r="H154" s="3"/>
    </row>
    <row r="155" spans="1:8" s="10" customFormat="1" ht="11.25" customHeight="1" x14ac:dyDescent="0.2">
      <c r="A155" s="22" t="s">
        <v>180</v>
      </c>
      <c r="B155" s="23"/>
      <c r="C155" s="23"/>
      <c r="D155" s="23"/>
      <c r="E155" s="23"/>
      <c r="F155" s="24"/>
      <c r="G155" s="14">
        <f>SUM(G112:G154)</f>
        <v>484.03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114.38</v>
      </c>
      <c r="G157" s="28">
        <f>E157*F157*B157/1000</f>
        <v>167.45232000000001</v>
      </c>
      <c r="H157" s="3" t="s">
        <v>156</v>
      </c>
    </row>
    <row r="158" spans="1:8" s="10" customFormat="1" ht="11.25" customHeight="1" x14ac:dyDescent="0.2">
      <c r="A158" s="22" t="s">
        <v>183</v>
      </c>
      <c r="B158" s="23"/>
      <c r="C158" s="23"/>
      <c r="D158" s="23"/>
      <c r="E158" s="23"/>
      <c r="F158" s="24"/>
      <c r="G158" s="30">
        <f>SUM(G157)</f>
        <v>167.45232000000001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2" t="s">
        <v>193</v>
      </c>
      <c r="B168" s="23"/>
      <c r="C168" s="23"/>
      <c r="D168" s="23"/>
      <c r="E168" s="23"/>
      <c r="F168" s="24"/>
      <c r="G168" s="14">
        <f>SUM(G165:G167)</f>
        <v>11.65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2" t="s">
        <v>197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1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24.6</v>
      </c>
      <c r="H174" s="3" t="s">
        <v>200</v>
      </c>
    </row>
    <row r="175" spans="1:8" ht="11.25" customHeight="1" x14ac:dyDescent="0.2">
      <c r="A175" s="3" t="s">
        <v>201</v>
      </c>
      <c r="B175" s="3">
        <v>1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3.93</v>
      </c>
      <c r="H175" s="3" t="s">
        <v>200</v>
      </c>
    </row>
    <row r="176" spans="1:8" s="10" customFormat="1" ht="11.25" customHeight="1" x14ac:dyDescent="0.2">
      <c r="A176" s="22" t="s">
        <v>202</v>
      </c>
      <c r="B176" s="23"/>
      <c r="C176" s="23"/>
      <c r="D176" s="23"/>
      <c r="E176" s="23"/>
      <c r="F176" s="24"/>
      <c r="G176" s="14">
        <f>SUM(G174:G175)</f>
        <v>28.53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10</v>
      </c>
      <c r="D178" s="3"/>
      <c r="E178" s="3">
        <v>0</v>
      </c>
      <c r="F178" s="3">
        <v>0</v>
      </c>
      <c r="G178" s="3">
        <v>92.66</v>
      </c>
      <c r="H178" s="3"/>
    </row>
    <row r="179" spans="1:8" s="10" customFormat="1" ht="11.25" customHeight="1" x14ac:dyDescent="0.2">
      <c r="A179" s="22" t="s">
        <v>205</v>
      </c>
      <c r="B179" s="23"/>
      <c r="C179" s="23"/>
      <c r="D179" s="23"/>
      <c r="E179" s="23"/>
      <c r="F179" s="24"/>
      <c r="G179" s="14">
        <f>SUM(G178)</f>
        <v>92.66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10</v>
      </c>
      <c r="D182" s="3" t="s">
        <v>47</v>
      </c>
      <c r="E182" s="3">
        <v>0</v>
      </c>
      <c r="F182" s="3">
        <v>0</v>
      </c>
      <c r="G182" s="3">
        <v>58.98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2" t="s">
        <v>210</v>
      </c>
      <c r="B185" s="23"/>
      <c r="C185" s="23"/>
      <c r="D185" s="23"/>
      <c r="E185" s="23"/>
      <c r="F185" s="24"/>
      <c r="G185" s="14">
        <f>SUM(G182:G184)</f>
        <v>58.98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11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5.52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2" t="s">
        <v>220</v>
      </c>
      <c r="B194" s="23"/>
      <c r="C194" s="23"/>
      <c r="D194" s="23"/>
      <c r="E194" s="23"/>
      <c r="F194" s="24"/>
      <c r="G194" s="14">
        <f>SUM(G187:G193)</f>
        <v>16.52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223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223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223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223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223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223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223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223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223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22" t="s">
        <v>236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237</v>
      </c>
      <c r="B207" s="23"/>
      <c r="C207" s="23"/>
      <c r="D207" s="23"/>
      <c r="E207" s="23"/>
      <c r="F207" s="24"/>
      <c r="G207" s="30">
        <f>G37+G42+G45+G109+G155+G158+G163+G168+G172+G176+G179+G185+G194+G206+G4</f>
        <v>2197.5140374379998</v>
      </c>
      <c r="H207" s="14"/>
    </row>
    <row r="210" spans="5:8" x14ac:dyDescent="0.2">
      <c r="E210" s="4" t="s">
        <v>240</v>
      </c>
      <c r="F210" s="4">
        <f>(25.51*6+26.53*6)/12</f>
        <v>26.02</v>
      </c>
      <c r="G210" s="25">
        <f>G208*1000/F211/12</f>
        <v>0</v>
      </c>
      <c r="H210" s="26"/>
    </row>
    <row r="211" spans="5:8" x14ac:dyDescent="0.2">
      <c r="E211" s="4" t="s">
        <v>241</v>
      </c>
      <c r="F211" s="4">
        <v>7037.9</v>
      </c>
      <c r="G211" s="25">
        <f>F211*F210*12/1000</f>
        <v>2197.5138959999999</v>
      </c>
    </row>
    <row r="212" spans="5:8" x14ac:dyDescent="0.2">
      <c r="G212" s="25"/>
    </row>
    <row r="213" spans="5:8" x14ac:dyDescent="0.2">
      <c r="F213" s="4" t="s">
        <v>242</v>
      </c>
      <c r="G213" s="25">
        <f>G211-G207</f>
        <v>-1.4143799990051775E-4</v>
      </c>
      <c r="H213" s="27"/>
    </row>
    <row r="214" spans="5:8" x14ac:dyDescent="0.2">
      <c r="G214" s="25"/>
    </row>
    <row r="215" spans="5:8" x14ac:dyDescent="0.2">
      <c r="G215" s="25">
        <f>G211*0.9</f>
        <v>1977.7625063999999</v>
      </c>
    </row>
    <row r="216" spans="5:8" x14ac:dyDescent="0.2">
      <c r="F216" s="4" t="s">
        <v>243</v>
      </c>
      <c r="G216" s="25">
        <f>G211*0.1</f>
        <v>219.75138960000001</v>
      </c>
    </row>
    <row r="217" spans="5:8" x14ac:dyDescent="0.2">
      <c r="G217" s="25">
        <f>SUM(G215:G216)</f>
        <v>2197.5138959999999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2016-01-22T07:22:01Z</dcterms:modified>
</cp:coreProperties>
</file>